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uyen Bao\Desktop\"/>
    </mc:Choice>
  </mc:AlternateContent>
  <bookViews>
    <workbookView xWindow="0" yWindow="0" windowWidth="23040" windowHeight="10644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42" i="2" l="1"/>
  <c r="A42" i="2"/>
  <c r="D40" i="2"/>
  <c r="C40" i="2"/>
  <c r="B40" i="2"/>
  <c r="A40" i="2"/>
  <c r="J10" i="1"/>
  <c r="J12" i="1"/>
  <c r="C38" i="2"/>
  <c r="B38" i="2"/>
  <c r="A38" i="2"/>
  <c r="L5" i="1" l="1"/>
  <c r="L6" i="1"/>
  <c r="L7" i="1" l="1"/>
  <c r="L8" i="1"/>
  <c r="L9" i="1"/>
  <c r="L10" i="1"/>
  <c r="L11" i="1"/>
  <c r="L12" i="1"/>
  <c r="L13" i="1"/>
  <c r="L14" i="1"/>
  <c r="L15" i="1"/>
  <c r="L16" i="1"/>
  <c r="L17" i="1"/>
  <c r="L4" i="1"/>
  <c r="L18" i="1" l="1"/>
  <c r="M18" i="1" s="1"/>
</calcChain>
</file>

<file path=xl/sharedStrings.xml><?xml version="1.0" encoding="utf-8"?>
<sst xmlns="http://schemas.openxmlformats.org/spreadsheetml/2006/main" count="69" uniqueCount="35">
  <si>
    <t>Types of Energy</t>
  </si>
  <si>
    <t>Unit</t>
  </si>
  <si>
    <t>Consumption</t>
  </si>
  <si>
    <t>Type of energy</t>
  </si>
  <si>
    <t>Electricity</t>
  </si>
  <si>
    <t>kWh</t>
  </si>
  <si>
    <t>Coke</t>
  </si>
  <si>
    <t>tone</t>
  </si>
  <si>
    <t>Coal dust type 1, 2</t>
  </si>
  <si>
    <t>Coal dust type 3, 4</t>
  </si>
  <si>
    <t>Coal dust type 5, 6</t>
  </si>
  <si>
    <t>Diesel Oil</t>
  </si>
  <si>
    <t>1000 Lit</t>
  </si>
  <si>
    <t>Fuel Oil</t>
  </si>
  <si>
    <t>LPG</t>
  </si>
  <si>
    <t>Natural Gas</t>
  </si>
  <si>
    <t>1000 L</t>
  </si>
  <si>
    <t>ENERGY CONVERSION SYSTEM</t>
  </si>
  <si>
    <t>(*)Note: TOE – tons of oil equivalents</t>
  </si>
  <si>
    <t>No.</t>
  </si>
  <si>
    <t>TOE</t>
  </si>
  <si>
    <r>
      <t>TOE</t>
    </r>
    <r>
      <rPr>
        <b/>
        <vertAlign val="superscript"/>
        <sz val="12"/>
        <color rgb="FF000000"/>
        <rFont val="Calibri"/>
        <family val="2"/>
        <scheme val="minor"/>
      </rPr>
      <t>*</t>
    </r>
    <r>
      <rPr>
        <b/>
        <sz val="12"/>
        <color rgb="FF000000"/>
        <rFont val="Calibri"/>
        <family val="2"/>
        <scheme val="minor"/>
      </rPr>
      <t xml:space="preserve"> / Unit</t>
    </r>
  </si>
  <si>
    <t>Gasoline</t>
  </si>
  <si>
    <t>Jet Fuel</t>
  </si>
  <si>
    <t>0.70 – 0.75</t>
  </si>
  <si>
    <r>
      <t>Tr.m</t>
    </r>
    <r>
      <rPr>
        <i/>
        <vertAlign val="superscript"/>
        <sz val="12"/>
        <color rgb="FF000000"/>
        <rFont val="Calibri"/>
        <family val="2"/>
        <scheme val="minor"/>
      </rPr>
      <t>3</t>
    </r>
  </si>
  <si>
    <t>USER Input value</t>
  </si>
  <si>
    <r>
      <t>TOE</t>
    </r>
    <r>
      <rPr>
        <b/>
        <i/>
        <vertAlign val="superscript"/>
        <sz val="12"/>
        <color theme="0" tint="-0.34998626667073579"/>
        <rFont val="Calibri"/>
        <family val="2"/>
        <scheme val="minor"/>
      </rPr>
      <t>*</t>
    </r>
    <r>
      <rPr>
        <b/>
        <i/>
        <sz val="12"/>
        <color theme="0" tint="-0.34998626667073579"/>
        <rFont val="Calibri"/>
        <family val="2"/>
        <scheme val="minor"/>
      </rPr>
      <t xml:space="preserve"> / Unit</t>
    </r>
  </si>
  <si>
    <r>
      <t>Tr. m</t>
    </r>
    <r>
      <rPr>
        <i/>
        <vertAlign val="superscript"/>
        <sz val="12"/>
        <color theme="0" tint="-0.34998626667073579"/>
        <rFont val="Calibri"/>
        <family val="2"/>
        <scheme val="minor"/>
      </rPr>
      <t>3</t>
    </r>
  </si>
  <si>
    <r>
      <t>Conversion kOE: 1 kOE= 10</t>
    </r>
    <r>
      <rPr>
        <i/>
        <vertAlign val="superscript"/>
        <sz val="12"/>
        <color theme="0" tint="-0.34998626667073579"/>
        <rFont val="Calibri"/>
        <family val="2"/>
        <scheme val="minor"/>
      </rPr>
      <t>-3</t>
    </r>
    <r>
      <rPr>
        <i/>
        <sz val="12"/>
        <color theme="0" tint="-0.34998626667073579"/>
        <rFont val="Calibri"/>
        <family val="2"/>
        <scheme val="minor"/>
      </rPr>
      <t xml:space="preserve"> TOE</t>
    </r>
  </si>
  <si>
    <t>&lt;--choose--&gt;</t>
  </si>
  <si>
    <t>(based on Table 11.1 of Country Guide)</t>
  </si>
  <si>
    <r>
      <t>TOTAL</t>
    </r>
    <r>
      <rPr>
        <b/>
        <i/>
        <sz val="12"/>
        <color rgb="FF0000CC"/>
        <rFont val="Calibri"/>
        <family val="2"/>
        <scheme val="minor"/>
      </rPr>
      <t xml:space="preserve"> TOE Consumed</t>
    </r>
    <r>
      <rPr>
        <b/>
        <sz val="12"/>
        <color rgb="FF0000CC"/>
        <rFont val="Calibri"/>
        <family val="2"/>
        <scheme val="minor"/>
      </rPr>
      <t xml:space="preserve"> =</t>
    </r>
  </si>
  <si>
    <t>tonne</t>
  </si>
  <si>
    <t>CALCULATOR: FTY Energy Consumption (Tonnes of Oil Equivalent/TOE)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</si>
</sst>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perscript"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vertAlign val="superscript"/>
      <sz val="12"/>
      <color rgb="FF00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i/>
      <sz val="12"/>
      <color theme="0" tint="-0.34998626667073579"/>
      <name val="Calibri"/>
      <family val="2"/>
      <scheme val="minor"/>
    </font>
    <font>
      <b/>
      <i/>
      <vertAlign val="superscript"/>
      <sz val="12"/>
      <color theme="0" tint="-0.34998626667073579"/>
      <name val="Calibri"/>
      <family val="2"/>
      <scheme val="minor"/>
    </font>
    <font>
      <i/>
      <sz val="12"/>
      <color theme="0" tint="-0.34998626667073579"/>
      <name val="Calibri"/>
      <family val="2"/>
      <scheme val="minor"/>
    </font>
    <font>
      <i/>
      <vertAlign val="superscript"/>
      <sz val="12"/>
      <color theme="0" tint="-0.34998626667073579"/>
      <name val="Calibri"/>
      <family val="2"/>
      <scheme val="minor"/>
    </font>
    <font>
      <b/>
      <sz val="12"/>
      <color rgb="FF0000CC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0" fillId="0" borderId="0" xfId="0" applyFont="1"/>
    <xf numFmtId="0" fontId="11" fillId="3" borderId="0" xfId="0" applyFont="1" applyFill="1"/>
    <xf numFmtId="0" fontId="12" fillId="3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43" fontId="9" fillId="4" borderId="2" xfId="1" applyFont="1" applyFill="1" applyBorder="1"/>
    <xf numFmtId="43" fontId="9" fillId="4" borderId="1" xfId="1" applyFont="1" applyFill="1" applyBorder="1"/>
    <xf numFmtId="0" fontId="9" fillId="4" borderId="0" xfId="0" applyFont="1" applyFill="1"/>
    <xf numFmtId="0" fontId="13" fillId="0" borderId="0" xfId="0" applyFont="1"/>
    <xf numFmtId="0" fontId="14" fillId="0" borderId="0" xfId="0" applyFont="1"/>
    <xf numFmtId="0" fontId="17" fillId="0" borderId="0" xfId="0" applyFont="1" applyAlignment="1">
      <alignment horizontal="left" vertical="center" indent="5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2" fontId="19" fillId="2" borderId="0" xfId="0" applyNumberFormat="1" applyFont="1" applyFill="1"/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21" fillId="0" borderId="0" xfId="0" applyFont="1"/>
    <xf numFmtId="0" fontId="15" fillId="0" borderId="4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24" fillId="0" borderId="0" xfId="0" applyFont="1"/>
    <xf numFmtId="0" fontId="25" fillId="0" borderId="0" xfId="0" applyFont="1"/>
    <xf numFmtId="0" fontId="10" fillId="5" borderId="0" xfId="0" quotePrefix="1" applyFont="1" applyFill="1"/>
    <xf numFmtId="0" fontId="19" fillId="2" borderId="5" xfId="0" applyFont="1" applyFill="1" applyBorder="1" applyAlignment="1">
      <alignment horizontal="right"/>
    </xf>
    <xf numFmtId="0" fontId="26" fillId="0" borderId="6" xfId="0" applyFont="1" applyBorder="1" applyAlignment="1">
      <alignment horizontal="right" vertical="center" wrapText="1"/>
    </xf>
    <xf numFmtId="3" fontId="26" fillId="0" borderId="7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vertical="top" wrapText="1"/>
    </xf>
    <xf numFmtId="0" fontId="27" fillId="0" borderId="9" xfId="0" applyFont="1" applyBorder="1" applyAlignment="1">
      <alignment horizontal="right" vertical="center" wrapText="1"/>
    </xf>
    <xf numFmtId="3" fontId="27" fillId="0" borderId="10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center" wrapText="1"/>
    </xf>
    <xf numFmtId="0" fontId="26" fillId="0" borderId="7" xfId="0" applyFont="1" applyBorder="1" applyAlignment="1">
      <alignment horizontal="right" vertical="center" wrapText="1"/>
    </xf>
    <xf numFmtId="0" fontId="26" fillId="0" borderId="10" xfId="0" applyFont="1" applyBorder="1" applyAlignment="1">
      <alignment horizontal="right" vertical="center" wrapText="1"/>
    </xf>
    <xf numFmtId="3" fontId="26" fillId="0" borderId="10" xfId="0" applyNumberFormat="1" applyFont="1" applyBorder="1" applyAlignment="1">
      <alignment horizontal="right" vertical="center" wrapText="1"/>
    </xf>
    <xf numFmtId="0" fontId="26" fillId="0" borderId="10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b/>
        <i val="0"/>
        <strike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workbookViewId="0">
      <selection activeCell="H27" sqref="H27"/>
    </sheetView>
  </sheetViews>
  <sheetFormatPr defaultColWidth="9.109375" defaultRowHeight="15.6" x14ac:dyDescent="0.3"/>
  <cols>
    <col min="1" max="1" width="5.109375" style="1" customWidth="1"/>
    <col min="2" max="2" width="18.6640625" style="1" customWidth="1"/>
    <col min="3" max="3" width="9.109375" style="1"/>
    <col min="4" max="4" width="17" style="1" customWidth="1"/>
    <col min="5" max="5" width="13.109375" style="1" customWidth="1"/>
    <col min="6" max="6" width="1.44140625" style="1" customWidth="1"/>
    <col min="7" max="7" width="6.33203125" style="1" customWidth="1"/>
    <col min="8" max="8" width="19.5546875" style="1" customWidth="1"/>
    <col min="9" max="9" width="8.109375" style="1" customWidth="1"/>
    <col min="10" max="10" width="16.44140625" style="1" customWidth="1"/>
    <col min="11" max="11" width="15.109375" style="1" customWidth="1"/>
    <col min="12" max="12" width="16.6640625" style="1" customWidth="1"/>
    <col min="13" max="13" width="20.109375" style="1" customWidth="1"/>
    <col min="14" max="16384" width="9.109375" style="1"/>
  </cols>
  <sheetData>
    <row r="1" spans="1:13" x14ac:dyDescent="0.3">
      <c r="A1" s="9" t="s">
        <v>17</v>
      </c>
      <c r="B1" s="10"/>
      <c r="C1" s="10"/>
      <c r="D1" s="10"/>
      <c r="E1" s="10"/>
      <c r="G1" s="3" t="s">
        <v>34</v>
      </c>
      <c r="H1" s="4"/>
      <c r="I1" s="4"/>
      <c r="J1" s="4"/>
      <c r="K1" s="30"/>
      <c r="L1" s="30"/>
      <c r="M1" s="8" t="s">
        <v>26</v>
      </c>
    </row>
    <row r="2" spans="1:13" x14ac:dyDescent="0.3">
      <c r="A2" s="10"/>
      <c r="B2" s="10"/>
      <c r="C2" s="10"/>
      <c r="D2" s="10"/>
      <c r="E2" s="10"/>
      <c r="G2" s="28" t="s">
        <v>31</v>
      </c>
      <c r="H2" s="2"/>
      <c r="I2" s="2"/>
      <c r="J2" s="2"/>
    </row>
    <row r="3" spans="1:13" ht="17.399999999999999" x14ac:dyDescent="0.3">
      <c r="A3" s="29" t="s">
        <v>19</v>
      </c>
      <c r="B3" s="29" t="s">
        <v>3</v>
      </c>
      <c r="C3" s="29" t="s">
        <v>1</v>
      </c>
      <c r="D3" s="29" t="s">
        <v>27</v>
      </c>
      <c r="E3" s="10"/>
      <c r="G3" s="12" t="s">
        <v>19</v>
      </c>
      <c r="H3" s="12" t="s">
        <v>0</v>
      </c>
      <c r="I3" s="12" t="s">
        <v>1</v>
      </c>
      <c r="J3" s="12" t="s">
        <v>2</v>
      </c>
      <c r="K3" s="13" t="s">
        <v>21</v>
      </c>
      <c r="L3" s="13" t="s">
        <v>20</v>
      </c>
    </row>
    <row r="4" spans="1:13" x14ac:dyDescent="0.3">
      <c r="A4" s="24">
        <v>1</v>
      </c>
      <c r="B4" s="25" t="s">
        <v>4</v>
      </c>
      <c r="C4" s="24" t="s">
        <v>5</v>
      </c>
      <c r="D4" s="24">
        <v>1.5430000000000001E-4</v>
      </c>
      <c r="E4" s="10"/>
      <c r="G4" s="14">
        <v>1</v>
      </c>
      <c r="H4" s="15" t="s">
        <v>4</v>
      </c>
      <c r="I4" s="16" t="s">
        <v>5</v>
      </c>
      <c r="J4" s="6">
        <v>799158</v>
      </c>
      <c r="K4" s="17">
        <v>1.5430000000000001E-4</v>
      </c>
      <c r="L4" s="18">
        <f>J4*K4</f>
        <v>123.31007940000001</v>
      </c>
    </row>
    <row r="5" spans="1:13" x14ac:dyDescent="0.3">
      <c r="A5" s="24">
        <v>2</v>
      </c>
      <c r="B5" s="26" t="s">
        <v>6</v>
      </c>
      <c r="C5" s="27" t="s">
        <v>7</v>
      </c>
      <c r="D5" s="27" t="s">
        <v>24</v>
      </c>
      <c r="E5" s="33" t="s">
        <v>30</v>
      </c>
      <c r="G5" s="19">
        <v>2</v>
      </c>
      <c r="H5" s="20" t="s">
        <v>6</v>
      </c>
      <c r="I5" s="17" t="s">
        <v>33</v>
      </c>
      <c r="J5" s="7"/>
      <c r="K5" s="5"/>
      <c r="L5" s="18">
        <f t="shared" ref="L5:L6" si="0">J5*K5</f>
        <v>0</v>
      </c>
    </row>
    <row r="6" spans="1:13" x14ac:dyDescent="0.3">
      <c r="A6" s="24">
        <v>3</v>
      </c>
      <c r="B6" s="25" t="s">
        <v>8</v>
      </c>
      <c r="C6" s="24" t="s">
        <v>7</v>
      </c>
      <c r="D6" s="24">
        <v>0.7</v>
      </c>
      <c r="E6" s="10"/>
      <c r="G6" s="19">
        <v>3</v>
      </c>
      <c r="H6" s="20" t="s">
        <v>8</v>
      </c>
      <c r="I6" s="17" t="s">
        <v>33</v>
      </c>
      <c r="J6" s="7"/>
      <c r="K6" s="17">
        <v>0.7</v>
      </c>
      <c r="L6" s="18">
        <f t="shared" si="0"/>
        <v>0</v>
      </c>
    </row>
    <row r="7" spans="1:13" x14ac:dyDescent="0.3">
      <c r="A7" s="24">
        <v>4</v>
      </c>
      <c r="B7" s="25" t="s">
        <v>9</v>
      </c>
      <c r="C7" s="24" t="s">
        <v>7</v>
      </c>
      <c r="D7" s="24">
        <v>0.6</v>
      </c>
      <c r="E7" s="10"/>
      <c r="G7" s="19">
        <v>4</v>
      </c>
      <c r="H7" s="20" t="s">
        <v>9</v>
      </c>
      <c r="I7" s="17" t="s">
        <v>33</v>
      </c>
      <c r="J7" s="7"/>
      <c r="K7" s="17">
        <v>0.6</v>
      </c>
      <c r="L7" s="18">
        <f t="shared" ref="L7:L17" si="1">J7*K7</f>
        <v>0</v>
      </c>
    </row>
    <row r="8" spans="1:13" x14ac:dyDescent="0.3">
      <c r="A8" s="24">
        <v>5</v>
      </c>
      <c r="B8" s="25" t="s">
        <v>10</v>
      </c>
      <c r="C8" s="24" t="s">
        <v>7</v>
      </c>
      <c r="D8" s="24">
        <v>0.5</v>
      </c>
      <c r="E8" s="10"/>
      <c r="G8" s="19">
        <v>5</v>
      </c>
      <c r="H8" s="20" t="s">
        <v>10</v>
      </c>
      <c r="I8" s="17" t="s">
        <v>33</v>
      </c>
      <c r="J8" s="7"/>
      <c r="K8" s="17">
        <v>0.5</v>
      </c>
      <c r="L8" s="18">
        <f t="shared" si="1"/>
        <v>0</v>
      </c>
    </row>
    <row r="9" spans="1:13" x14ac:dyDescent="0.3">
      <c r="A9" s="24">
        <v>6</v>
      </c>
      <c r="B9" s="25" t="s">
        <v>11</v>
      </c>
      <c r="C9" s="24" t="s">
        <v>7</v>
      </c>
      <c r="D9" s="24">
        <v>1.02</v>
      </c>
      <c r="E9" s="10"/>
      <c r="G9" s="21">
        <v>6</v>
      </c>
      <c r="H9" s="22" t="s">
        <v>11</v>
      </c>
      <c r="I9" s="17" t="s">
        <v>33</v>
      </c>
      <c r="J9" s="7"/>
      <c r="K9" s="17">
        <v>1.02</v>
      </c>
      <c r="L9" s="18">
        <f t="shared" si="1"/>
        <v>0</v>
      </c>
    </row>
    <row r="10" spans="1:13" x14ac:dyDescent="0.3">
      <c r="A10" s="24"/>
      <c r="B10" s="25"/>
      <c r="C10" s="24" t="s">
        <v>12</v>
      </c>
      <c r="D10" s="24">
        <v>0.88</v>
      </c>
      <c r="E10" s="10"/>
      <c r="G10" s="14"/>
      <c r="H10" s="15"/>
      <c r="I10" s="17" t="s">
        <v>16</v>
      </c>
      <c r="J10" s="7">
        <f>Sheet2!B38/1000</f>
        <v>88.99</v>
      </c>
      <c r="K10" s="17">
        <v>0.88</v>
      </c>
      <c r="L10" s="18">
        <f t="shared" si="1"/>
        <v>78.311199999999999</v>
      </c>
    </row>
    <row r="11" spans="1:13" x14ac:dyDescent="0.3">
      <c r="A11" s="24">
        <v>7</v>
      </c>
      <c r="B11" s="25" t="s">
        <v>13</v>
      </c>
      <c r="C11" s="24" t="s">
        <v>7</v>
      </c>
      <c r="D11" s="24">
        <v>0.99</v>
      </c>
      <c r="E11" s="10"/>
      <c r="G11" s="21">
        <v>7</v>
      </c>
      <c r="H11" s="22" t="s">
        <v>13</v>
      </c>
      <c r="I11" s="17" t="s">
        <v>33</v>
      </c>
      <c r="J11" s="7"/>
      <c r="K11" s="17">
        <v>0.99</v>
      </c>
      <c r="L11" s="18">
        <f t="shared" si="1"/>
        <v>0</v>
      </c>
    </row>
    <row r="12" spans="1:13" x14ac:dyDescent="0.3">
      <c r="A12" s="24"/>
      <c r="B12" s="25"/>
      <c r="C12" s="24" t="s">
        <v>12</v>
      </c>
      <c r="D12" s="24">
        <v>0.94</v>
      </c>
      <c r="E12" s="10"/>
      <c r="G12" s="14"/>
      <c r="H12" s="15"/>
      <c r="I12" s="17" t="s">
        <v>16</v>
      </c>
      <c r="J12" s="7">
        <f>Sheet2!A38/1000</f>
        <v>161.679</v>
      </c>
      <c r="K12" s="17">
        <v>0.94</v>
      </c>
      <c r="L12" s="18">
        <f t="shared" si="1"/>
        <v>151.97826000000001</v>
      </c>
    </row>
    <row r="13" spans="1:13" x14ac:dyDescent="0.3">
      <c r="A13" s="24">
        <v>8</v>
      </c>
      <c r="B13" s="25" t="s">
        <v>14</v>
      </c>
      <c r="C13" s="24" t="s">
        <v>7</v>
      </c>
      <c r="D13" s="24">
        <v>1.0900000000000001</v>
      </c>
      <c r="E13" s="10"/>
      <c r="G13" s="19">
        <v>8</v>
      </c>
      <c r="H13" s="20" t="s">
        <v>14</v>
      </c>
      <c r="I13" s="17" t="s">
        <v>33</v>
      </c>
      <c r="J13" s="7"/>
      <c r="K13" s="17">
        <v>1.0900000000000001</v>
      </c>
      <c r="L13" s="18">
        <f t="shared" si="1"/>
        <v>0</v>
      </c>
    </row>
    <row r="14" spans="1:13" ht="17.399999999999999" x14ac:dyDescent="0.3">
      <c r="A14" s="24">
        <v>9</v>
      </c>
      <c r="B14" s="25" t="s">
        <v>15</v>
      </c>
      <c r="C14" s="24" t="s">
        <v>28</v>
      </c>
      <c r="D14" s="24">
        <v>900</v>
      </c>
      <c r="E14" s="10"/>
      <c r="G14" s="19">
        <v>9</v>
      </c>
      <c r="H14" s="20" t="s">
        <v>15</v>
      </c>
      <c r="I14" s="17" t="s">
        <v>25</v>
      </c>
      <c r="J14" s="7"/>
      <c r="K14" s="17">
        <v>900</v>
      </c>
      <c r="L14" s="18">
        <f t="shared" si="1"/>
        <v>0</v>
      </c>
    </row>
    <row r="15" spans="1:13" x14ac:dyDescent="0.3">
      <c r="A15" s="24">
        <v>10</v>
      </c>
      <c r="B15" s="25" t="s">
        <v>22</v>
      </c>
      <c r="C15" s="24" t="s">
        <v>7</v>
      </c>
      <c r="D15" s="24">
        <v>1.05</v>
      </c>
      <c r="E15" s="10"/>
      <c r="G15" s="21">
        <v>10</v>
      </c>
      <c r="H15" s="22" t="s">
        <v>22</v>
      </c>
      <c r="I15" s="17" t="s">
        <v>33</v>
      </c>
      <c r="J15" s="7"/>
      <c r="K15" s="17">
        <v>1.05</v>
      </c>
      <c r="L15" s="18">
        <f t="shared" si="1"/>
        <v>0</v>
      </c>
    </row>
    <row r="16" spans="1:13" x14ac:dyDescent="0.3">
      <c r="A16" s="24"/>
      <c r="B16" s="25"/>
      <c r="C16" s="24" t="s">
        <v>16</v>
      </c>
      <c r="D16" s="24">
        <v>0.83</v>
      </c>
      <c r="E16" s="10"/>
      <c r="G16" s="14"/>
      <c r="H16" s="15"/>
      <c r="I16" s="17" t="s">
        <v>16</v>
      </c>
      <c r="J16" s="7"/>
      <c r="K16" s="17">
        <v>0.83</v>
      </c>
      <c r="L16" s="18">
        <f t="shared" si="1"/>
        <v>0</v>
      </c>
    </row>
    <row r="17" spans="1:14" x14ac:dyDescent="0.3">
      <c r="A17" s="24">
        <v>11</v>
      </c>
      <c r="B17" s="25" t="s">
        <v>23</v>
      </c>
      <c r="C17" s="24" t="s">
        <v>7</v>
      </c>
      <c r="D17" s="24">
        <v>1.05</v>
      </c>
      <c r="E17" s="10"/>
      <c r="G17" s="19">
        <v>11</v>
      </c>
      <c r="H17" s="20" t="s">
        <v>23</v>
      </c>
      <c r="I17" s="17" t="s">
        <v>33</v>
      </c>
      <c r="J17" s="7"/>
      <c r="K17" s="17">
        <v>1.05</v>
      </c>
      <c r="L17" s="18">
        <f t="shared" si="1"/>
        <v>0</v>
      </c>
    </row>
    <row r="18" spans="1:14" x14ac:dyDescent="0.3">
      <c r="A18" s="11" t="s">
        <v>18</v>
      </c>
      <c r="B18" s="10"/>
      <c r="C18" s="10"/>
      <c r="D18" s="10"/>
      <c r="E18" s="10"/>
      <c r="J18" s="34" t="s">
        <v>32</v>
      </c>
      <c r="K18" s="34"/>
      <c r="L18" s="23">
        <f>SUM(L4:L17)</f>
        <v>353.59953940000003</v>
      </c>
      <c r="M18" s="31" t="str">
        <f>IF(L18&gt;1000,"Major Energy User","NOT a Major Enery User")</f>
        <v>NOT a Major Enery User</v>
      </c>
      <c r="N18" s="32"/>
    </row>
    <row r="19" spans="1:14" ht="17.399999999999999" x14ac:dyDescent="0.3">
      <c r="A19" s="11" t="s">
        <v>29</v>
      </c>
      <c r="B19" s="10"/>
      <c r="C19" s="10"/>
      <c r="D19" s="10"/>
      <c r="E19" s="10"/>
    </row>
    <row r="20" spans="1:14" x14ac:dyDescent="0.3">
      <c r="A20" s="10"/>
      <c r="B20" s="10"/>
      <c r="C20" s="10"/>
      <c r="D20" s="10"/>
      <c r="E20" s="10"/>
    </row>
  </sheetData>
  <sheetProtection password="C1DE" sheet="1" objects="1" scenarios="1" formatCells="0"/>
  <protectedRanges>
    <protectedRange sqref="J4:J17 K5" name="Range1"/>
  </protectedRanges>
  <mergeCells count="1">
    <mergeCell ref="J18:K18"/>
  </mergeCells>
  <conditionalFormatting sqref="M18">
    <cfRule type="expression" dxfId="0" priority="1">
      <formula>$L$18&gt;1000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17" workbookViewId="0">
      <selection activeCell="M38" sqref="M38"/>
    </sheetView>
  </sheetViews>
  <sheetFormatPr defaultRowHeight="14.4" x14ac:dyDescent="0.3"/>
  <sheetData>
    <row r="1" spans="1:3" ht="15.6" x14ac:dyDescent="0.3">
      <c r="A1" s="35"/>
      <c r="B1" s="38"/>
      <c r="C1" s="41"/>
    </row>
    <row r="2" spans="1:3" ht="15.6" x14ac:dyDescent="0.3">
      <c r="A2" s="36">
        <v>22403</v>
      </c>
      <c r="B2" s="39">
        <v>10290</v>
      </c>
      <c r="C2" s="41"/>
    </row>
    <row r="3" spans="1:3" ht="15" thickBot="1" x14ac:dyDescent="0.35">
      <c r="A3" s="37"/>
      <c r="B3" s="40"/>
      <c r="C3" s="41"/>
    </row>
    <row r="4" spans="1:3" ht="15.6" x14ac:dyDescent="0.3">
      <c r="A4" s="42"/>
      <c r="B4" s="43"/>
      <c r="C4" s="41"/>
    </row>
    <row r="5" spans="1:3" ht="15.6" x14ac:dyDescent="0.3">
      <c r="A5" s="36">
        <v>10529</v>
      </c>
      <c r="B5" s="44">
        <v>6070</v>
      </c>
      <c r="C5" s="41"/>
    </row>
    <row r="6" spans="1:3" ht="15" thickBot="1" x14ac:dyDescent="0.35">
      <c r="A6" s="37"/>
      <c r="B6" s="40"/>
      <c r="C6" s="41"/>
    </row>
    <row r="7" spans="1:3" ht="15.6" x14ac:dyDescent="0.3">
      <c r="A7" s="42"/>
      <c r="B7" s="43"/>
      <c r="C7" s="41"/>
    </row>
    <row r="8" spans="1:3" ht="15.6" x14ac:dyDescent="0.3">
      <c r="A8" s="36">
        <v>19744</v>
      </c>
      <c r="B8" s="44">
        <v>5510</v>
      </c>
      <c r="C8" s="41"/>
    </row>
    <row r="9" spans="1:3" ht="15" thickBot="1" x14ac:dyDescent="0.35">
      <c r="A9" s="37"/>
      <c r="B9" s="40"/>
      <c r="C9" s="41"/>
    </row>
    <row r="10" spans="1:3" ht="15.6" x14ac:dyDescent="0.3">
      <c r="A10" s="42"/>
      <c r="B10" s="45"/>
      <c r="C10" s="41"/>
    </row>
    <row r="11" spans="1:3" ht="15.6" x14ac:dyDescent="0.3">
      <c r="A11" s="36">
        <v>13021</v>
      </c>
      <c r="B11" s="46">
        <v>6460</v>
      </c>
      <c r="C11" s="41"/>
    </row>
    <row r="12" spans="1:3" ht="15" thickBot="1" x14ac:dyDescent="0.35">
      <c r="A12" s="37"/>
      <c r="B12" s="40"/>
      <c r="C12" s="41"/>
    </row>
    <row r="13" spans="1:3" ht="15.6" x14ac:dyDescent="0.3">
      <c r="A13" s="42"/>
      <c r="B13" s="45"/>
      <c r="C13" s="41"/>
    </row>
    <row r="14" spans="1:3" ht="15.6" x14ac:dyDescent="0.3">
      <c r="A14" s="36">
        <v>15409</v>
      </c>
      <c r="B14" s="46">
        <v>8060</v>
      </c>
      <c r="C14" s="41"/>
    </row>
    <row r="15" spans="1:3" ht="15" thickBot="1" x14ac:dyDescent="0.35">
      <c r="A15" s="37"/>
      <c r="B15" s="40"/>
      <c r="C15" s="41"/>
    </row>
    <row r="16" spans="1:3" ht="15.6" x14ac:dyDescent="0.3">
      <c r="A16" s="42"/>
      <c r="B16" s="43"/>
      <c r="C16" s="41"/>
    </row>
    <row r="17" spans="1:3" ht="15.6" x14ac:dyDescent="0.3">
      <c r="A17" s="42">
        <v>0</v>
      </c>
      <c r="B17" s="43">
        <v>7210</v>
      </c>
      <c r="C17" s="41"/>
    </row>
    <row r="18" spans="1:3" ht="15" thickBot="1" x14ac:dyDescent="0.35">
      <c r="A18" s="37"/>
      <c r="B18" s="40"/>
      <c r="C18" s="41"/>
    </row>
    <row r="19" spans="1:3" ht="15.6" x14ac:dyDescent="0.3">
      <c r="A19" s="42"/>
      <c r="B19" s="43"/>
      <c r="C19" s="41"/>
    </row>
    <row r="20" spans="1:3" ht="15.6" x14ac:dyDescent="0.3">
      <c r="A20" s="36">
        <v>34759</v>
      </c>
      <c r="B20" s="44">
        <v>7500</v>
      </c>
      <c r="C20" s="41"/>
    </row>
    <row r="21" spans="1:3" ht="15" thickBot="1" x14ac:dyDescent="0.35">
      <c r="A21" s="37"/>
      <c r="B21" s="40"/>
      <c r="C21" s="41"/>
    </row>
    <row r="22" spans="1:3" ht="15.6" x14ac:dyDescent="0.3">
      <c r="A22" s="42"/>
      <c r="B22" s="43"/>
      <c r="C22" s="41"/>
    </row>
    <row r="23" spans="1:3" ht="15.6" x14ac:dyDescent="0.3">
      <c r="A23" s="36">
        <v>11400</v>
      </c>
      <c r="B23" s="44">
        <v>8230</v>
      </c>
      <c r="C23" s="41"/>
    </row>
    <row r="24" spans="1:3" ht="15" thickBot="1" x14ac:dyDescent="0.35">
      <c r="A24" s="37"/>
      <c r="B24" s="40"/>
      <c r="C24" s="41"/>
    </row>
    <row r="25" spans="1:3" ht="15.6" x14ac:dyDescent="0.3">
      <c r="A25" s="42"/>
      <c r="B25" s="43"/>
      <c r="C25" s="41"/>
    </row>
    <row r="26" spans="1:3" ht="15.6" x14ac:dyDescent="0.3">
      <c r="A26" s="36">
        <v>10840</v>
      </c>
      <c r="B26" s="44">
        <v>9300</v>
      </c>
      <c r="C26" s="41"/>
    </row>
    <row r="27" spans="1:3" ht="15" thickBot="1" x14ac:dyDescent="0.35">
      <c r="A27" s="37"/>
      <c r="B27" s="40"/>
      <c r="C27" s="41"/>
    </row>
    <row r="28" spans="1:3" ht="15.6" x14ac:dyDescent="0.3">
      <c r="A28" s="42"/>
      <c r="B28" s="43"/>
      <c r="C28" s="41"/>
    </row>
    <row r="29" spans="1:3" ht="15.6" x14ac:dyDescent="0.3">
      <c r="A29" s="36">
        <v>5433</v>
      </c>
      <c r="B29" s="44">
        <v>7510</v>
      </c>
      <c r="C29" s="41"/>
    </row>
    <row r="30" spans="1:3" ht="15" thickBot="1" x14ac:dyDescent="0.35">
      <c r="A30" s="37"/>
      <c r="B30" s="40"/>
      <c r="C30" s="41"/>
    </row>
    <row r="31" spans="1:3" ht="15.6" x14ac:dyDescent="0.3">
      <c r="A31" s="42"/>
      <c r="B31" s="43"/>
      <c r="C31" s="41"/>
    </row>
    <row r="32" spans="1:3" ht="15.6" x14ac:dyDescent="0.3">
      <c r="A32" s="36">
        <v>18141</v>
      </c>
      <c r="B32" s="44">
        <v>5430</v>
      </c>
      <c r="C32" s="41"/>
    </row>
    <row r="33" spans="1:4" ht="15" thickBot="1" x14ac:dyDescent="0.35">
      <c r="A33" s="37"/>
      <c r="B33" s="40"/>
      <c r="C33" s="41"/>
    </row>
    <row r="34" spans="1:4" ht="15.6" x14ac:dyDescent="0.3">
      <c r="A34" s="42"/>
      <c r="B34" s="43"/>
      <c r="C34" s="41"/>
    </row>
    <row r="35" spans="1:4" ht="15.6" x14ac:dyDescent="0.3">
      <c r="A35" s="42">
        <v>0</v>
      </c>
      <c r="B35" s="44">
        <v>7420</v>
      </c>
      <c r="C35" s="41"/>
    </row>
    <row r="36" spans="1:4" ht="15" thickBot="1" x14ac:dyDescent="0.35">
      <c r="A36" s="37"/>
      <c r="B36" s="40"/>
      <c r="C36" s="41"/>
    </row>
    <row r="38" spans="1:4" x14ac:dyDescent="0.3">
      <c r="A38">
        <f>SUM(A1:A36)</f>
        <v>161679</v>
      </c>
      <c r="B38">
        <f>SUM(B1:B36)</f>
        <v>88990</v>
      </c>
      <c r="C38">
        <f>A38+B38</f>
        <v>250669</v>
      </c>
    </row>
    <row r="40" spans="1:4" x14ac:dyDescent="0.3">
      <c r="A40">
        <f>A38/90</f>
        <v>1796.4333333333334</v>
      </c>
      <c r="B40">
        <f>B38/90</f>
        <v>988.77777777777783</v>
      </c>
      <c r="C40">
        <f>A40+B40</f>
        <v>2785.2111111111112</v>
      </c>
      <c r="D40">
        <f>C40/300</f>
        <v>9.284037037037038</v>
      </c>
    </row>
    <row r="42" spans="1:4" x14ac:dyDescent="0.3">
      <c r="A42">
        <f>A40/300</f>
        <v>5.9881111111111114</v>
      </c>
      <c r="B42">
        <f>B40/300</f>
        <v>3.2959259259259261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</dc:creator>
  <cp:lastModifiedBy>Truyen Bao</cp:lastModifiedBy>
  <dcterms:created xsi:type="dcterms:W3CDTF">2017-12-03T21:35:04Z</dcterms:created>
  <dcterms:modified xsi:type="dcterms:W3CDTF">2021-03-19T09:13:58Z</dcterms:modified>
</cp:coreProperties>
</file>