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onedrive-global.kpmg.com/personal/shirleyhu_kpmg_com_sg/Documents/Insurance/SCI - AYIM/2023/"/>
    </mc:Choice>
  </mc:AlternateContent>
  <xr:revisionPtr revIDLastSave="17" documentId="11_4AD85C82D17DC026E6C2FCA1D74A2654A3C7459A" xr6:coauthVersionLast="47" xr6:coauthVersionMax="47" xr10:uidLastSave="{AA2DDD4A-CA23-469A-9A3C-3C89537BA3B4}"/>
  <bookViews>
    <workbookView xWindow="-108" yWindow="-108" windowWidth="22428" windowHeight="14016" activeTab="1" xr2:uid="{00000000-000D-0000-FFFF-FFFF00000000}"/>
  </bookViews>
  <sheets>
    <sheet name="Exercise 1" sheetId="1" r:id="rId1"/>
    <sheet name="Exercise 2" sheetId="2" r:id="rId2"/>
    <sheet name="Exercise 3" sheetId="3" r:id="rId3"/>
    <sheet name="Key ratios" sheetId="4" r:id="rId4"/>
    <sheet name="Formulas" sheetId="10" r:id="rId5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0" i="3" l="1"/>
  <c r="C31" i="3"/>
  <c r="C20" i="3"/>
  <c r="C18" i="3"/>
  <c r="C16" i="3"/>
  <c r="B20" i="3" l="1"/>
  <c r="B18" i="3"/>
  <c r="B16" i="3"/>
  <c r="K22" i="1"/>
  <c r="K15" i="1"/>
  <c r="G25" i="1"/>
  <c r="F25" i="1"/>
  <c r="D25" i="1"/>
  <c r="C25" i="1"/>
  <c r="G24" i="1"/>
  <c r="F24" i="1"/>
  <c r="D24" i="1"/>
  <c r="C24" i="1"/>
  <c r="G21" i="1"/>
  <c r="F21" i="1"/>
  <c r="D21" i="1"/>
  <c r="C21" i="1"/>
  <c r="G20" i="1"/>
  <c r="F20" i="1"/>
  <c r="D20" i="1"/>
  <c r="C20" i="1"/>
  <c r="G19" i="1"/>
  <c r="F19" i="1"/>
  <c r="D19" i="1"/>
  <c r="C19" i="1"/>
  <c r="G18" i="1"/>
  <c r="G22" i="1" s="1"/>
  <c r="F18" i="1"/>
  <c r="D18" i="1"/>
  <c r="C18" i="1"/>
  <c r="D17" i="1"/>
  <c r="C17" i="1"/>
  <c r="G13" i="1"/>
  <c r="F13" i="1"/>
  <c r="D13" i="1"/>
  <c r="C13" i="1"/>
  <c r="G12" i="1"/>
  <c r="F12" i="1"/>
  <c r="D12" i="1"/>
  <c r="C12" i="1"/>
  <c r="D11" i="1"/>
  <c r="C11" i="1"/>
  <c r="D10" i="1"/>
  <c r="C10" i="1"/>
  <c r="G9" i="1"/>
  <c r="F9" i="1"/>
  <c r="D9" i="1"/>
  <c r="C9" i="1"/>
  <c r="G8" i="1"/>
  <c r="F8" i="1"/>
  <c r="D8" i="1"/>
  <c r="C8" i="1"/>
  <c r="G7" i="1"/>
  <c r="F7" i="1"/>
  <c r="D7" i="1"/>
  <c r="C7" i="1"/>
  <c r="G6" i="1"/>
  <c r="G10" i="1" s="1"/>
  <c r="G14" i="1" s="1"/>
  <c r="F6" i="1"/>
  <c r="D6" i="1"/>
  <c r="C6" i="1"/>
  <c r="D22" i="1" l="1"/>
  <c r="G23" i="1"/>
  <c r="D14" i="1"/>
  <c r="D23" i="1" l="1"/>
</calcChain>
</file>

<file path=xl/sharedStrings.xml><?xml version="1.0" encoding="utf-8"?>
<sst xmlns="http://schemas.openxmlformats.org/spreadsheetml/2006/main" count="223" uniqueCount="160">
  <si>
    <t>Exercise 1: Select the items from the right table to fill in the balance sheet.</t>
  </si>
  <si>
    <t>Balance Sheet as at year end</t>
  </si>
  <si>
    <t>Assets</t>
  </si>
  <si>
    <t>$'000</t>
  </si>
  <si>
    <t>Liabilities and Equity</t>
  </si>
  <si>
    <t>Balance Sheet Items</t>
  </si>
  <si>
    <t>Current Assets</t>
  </si>
  <si>
    <t>Current Liabilties</t>
  </si>
  <si>
    <t>Accumulated profits</t>
  </si>
  <si>
    <t>Amount due to associates (trade)</t>
  </si>
  <si>
    <t>Cash</t>
  </si>
  <si>
    <t>Currency translation reserves</t>
  </si>
  <si>
    <t>Deferred tax liabilities</t>
  </si>
  <si>
    <t>Total Current Liabilities</t>
  </si>
  <si>
    <t>Fixed deposits</t>
  </si>
  <si>
    <t>Goodwill on consolidation</t>
  </si>
  <si>
    <t>Income tax payable</t>
  </si>
  <si>
    <t>Intangible assets</t>
  </si>
  <si>
    <t>Total Current Assets</t>
  </si>
  <si>
    <t>Total Liabilities</t>
  </si>
  <si>
    <t>Inventories</t>
  </si>
  <si>
    <t>Investments in associates</t>
  </si>
  <si>
    <t>Non-Current Assets</t>
  </si>
  <si>
    <t xml:space="preserve">Issued capital </t>
  </si>
  <si>
    <t>Capital and Reserves</t>
  </si>
  <si>
    <t>Minority interests</t>
  </si>
  <si>
    <t>Other investments</t>
  </si>
  <si>
    <t>Other payables and accruedexpenses</t>
  </si>
  <si>
    <t>Other receivables and prepayments</t>
  </si>
  <si>
    <t>Property, plant and equipment</t>
  </si>
  <si>
    <t>Total Non-Current Assets</t>
  </si>
  <si>
    <t>Total Equity</t>
  </si>
  <si>
    <t>Short-term bank loans</t>
  </si>
  <si>
    <t>Total Assets</t>
  </si>
  <si>
    <t>Total Liabilities and Equity</t>
  </si>
  <si>
    <t>Trade payables</t>
  </si>
  <si>
    <t>Trade receivables</t>
  </si>
  <si>
    <t>Exercise 2: Select the items from the right table to fill in the income statement.</t>
  </si>
  <si>
    <t>Income statement</t>
  </si>
  <si>
    <t>for the year ended</t>
  </si>
  <si>
    <t>S$000</t>
  </si>
  <si>
    <t>Income statement items:</t>
  </si>
  <si>
    <t>Revenue</t>
  </si>
  <si>
    <t>Depreciation and amortisation expense</t>
  </si>
  <si>
    <t>Factory overheads</t>
  </si>
  <si>
    <t>Foreign currency exchange adjustment loss</t>
  </si>
  <si>
    <t xml:space="preserve">Gross Profit </t>
  </si>
  <si>
    <t>Income from associates</t>
  </si>
  <si>
    <t>Income tax expense</t>
  </si>
  <si>
    <t>Other operating expenses</t>
  </si>
  <si>
    <t>Profit from operations</t>
  </si>
  <si>
    <t>Raw materials and consumables used</t>
  </si>
  <si>
    <t>Research and development expense</t>
  </si>
  <si>
    <t>Staff costs</t>
  </si>
  <si>
    <t>Profit before tax</t>
  </si>
  <si>
    <t>Impairment of goodwill</t>
  </si>
  <si>
    <t>Loss on disposal of property, plant and equipment</t>
  </si>
  <si>
    <t>Profit after tax but before minority interest</t>
  </si>
  <si>
    <t>Interest expense</t>
  </si>
  <si>
    <t>Net profit attributable to the shareholders</t>
  </si>
  <si>
    <t>Exercise 3: Select items from the right table to fill in the Cash flow statement.</t>
  </si>
  <si>
    <t>Cash flow statement for the year ended</t>
  </si>
  <si>
    <t>Cash flow items</t>
  </si>
  <si>
    <t>Cash flows from operating activities:</t>
  </si>
  <si>
    <t>Profit before income tax</t>
  </si>
  <si>
    <t>Dividends paid</t>
  </si>
  <si>
    <t>Adjustments for:</t>
  </si>
  <si>
    <t>Income tax paid</t>
  </si>
  <si>
    <t>Interest income</t>
  </si>
  <si>
    <t>Interest received</t>
  </si>
  <si>
    <t>Loss on disposal of plant and equipment, net</t>
  </si>
  <si>
    <t>Other payables and accrued expenses</t>
  </si>
  <si>
    <t>Operating profit before working capital changes</t>
  </si>
  <si>
    <t>Proceeds from issue of shares</t>
  </si>
  <si>
    <t>Proceeds on disposal of plant and equipment</t>
  </si>
  <si>
    <t>Cash generated from operations</t>
  </si>
  <si>
    <t>Net cash from operating activities</t>
  </si>
  <si>
    <t>Cash flows from investing activities:</t>
  </si>
  <si>
    <t>Purchase of property, plant and equipment</t>
  </si>
  <si>
    <t>Net cash used in investing activities</t>
  </si>
  <si>
    <t>Cash flows from financing activities:</t>
  </si>
  <si>
    <t>Increase in short-term bank loans</t>
  </si>
  <si>
    <t>Net cash from financing activities</t>
  </si>
  <si>
    <t>Net increase in cash and cash equivalents</t>
  </si>
  <si>
    <t>Cash and cash equivalents at beginning of year</t>
  </si>
  <si>
    <t>Cash and cash equivalents at end of year</t>
  </si>
  <si>
    <t>Cash and cash equivalents at end of year include the following:</t>
  </si>
  <si>
    <t>Key Ratios for Insurers</t>
  </si>
  <si>
    <t>A</t>
  </si>
  <si>
    <t>Underwriting Ratios</t>
  </si>
  <si>
    <t>1</t>
  </si>
  <si>
    <t>Loss Ratio</t>
  </si>
  <si>
    <t>Measuring profitability of an individual insurer and of the insurance business as a whole is an important exercise.  The ability to operate profitably ultimately determines whether or not a particular insurance company survives and grows.</t>
  </si>
  <si>
    <t>2</t>
  </si>
  <si>
    <t>Commission Ratio</t>
  </si>
  <si>
    <t>3</t>
  </si>
  <si>
    <t>Expenses Ratio</t>
  </si>
  <si>
    <t>4</t>
  </si>
  <si>
    <t>Combined Ratio</t>
  </si>
  <si>
    <t>5</t>
  </si>
  <si>
    <t>Reinsurance Ratio</t>
  </si>
  <si>
    <t>Retention Ratio</t>
  </si>
  <si>
    <t>B</t>
  </si>
  <si>
    <t>Return Ratios</t>
  </si>
  <si>
    <t>7</t>
  </si>
  <si>
    <t>Investment Yield</t>
  </si>
  <si>
    <t>Measuring the efficiency and effectiveness of management using resources to generate wealth for shareholders</t>
  </si>
  <si>
    <t>8</t>
  </si>
  <si>
    <t>Return on Assets</t>
  </si>
  <si>
    <t>9</t>
  </si>
  <si>
    <t>Return on Equity</t>
  </si>
  <si>
    <t>Earnings Per Share</t>
  </si>
  <si>
    <t>C</t>
  </si>
  <si>
    <t>Liquidity Ratios</t>
  </si>
  <si>
    <t>11</t>
  </si>
  <si>
    <t>Cash &amp; Investment/Liabilities</t>
  </si>
  <si>
    <t>Liquidity refers to a company’s ability to meet obligations as they fall due.</t>
  </si>
  <si>
    <t>12</t>
  </si>
  <si>
    <t>Cash &amp; Investment/Insurance Contract Provisions</t>
  </si>
  <si>
    <t>13</t>
  </si>
  <si>
    <t>Cash &amp; Investment/Total Assets</t>
  </si>
  <si>
    <t>Cash &amp; Fixed Deposit/ Insurance Contract Provisions</t>
  </si>
  <si>
    <t>D</t>
  </si>
  <si>
    <t>Capacity Ratios</t>
  </si>
  <si>
    <t>An insurance company’s capacity primarily is determined by the amount of capital it can commit to underwriting a portfolio of risks.  Capacity therefore is considered to be a function of capitalisation.</t>
  </si>
  <si>
    <t>15</t>
  </si>
  <si>
    <t>Insurance Contract Provisions/Shareholders' Funds</t>
  </si>
  <si>
    <t>16</t>
  </si>
  <si>
    <t>Shareholders' Fund/Net Premium Written</t>
  </si>
  <si>
    <t>Insurance Contract Provisions/Net Premium Written</t>
  </si>
  <si>
    <t>E</t>
  </si>
  <si>
    <t>Growth Data</t>
  </si>
  <si>
    <t>18</t>
  </si>
  <si>
    <t>Gross Premium</t>
  </si>
  <si>
    <t>Measuring the efficiency and effectiveness of growth in premium and assets</t>
  </si>
  <si>
    <t>19</t>
  </si>
  <si>
    <t>20</t>
  </si>
  <si>
    <t>Underwriting Profit</t>
  </si>
  <si>
    <t>Net Assets Per Share</t>
  </si>
  <si>
    <t>Net Claims</t>
  </si>
  <si>
    <t>Earned Premiums</t>
  </si>
  <si>
    <t>Net Commission</t>
  </si>
  <si>
    <t>Management Expenses</t>
  </si>
  <si>
    <t>Net Claims+ Commission+ Management Expenses</t>
  </si>
  <si>
    <t>Ceded Premium</t>
  </si>
  <si>
    <t xml:space="preserve">Net Premium Written </t>
  </si>
  <si>
    <t>Net Investment Income</t>
  </si>
  <si>
    <t>Total Investment Assets</t>
  </si>
  <si>
    <t>Net Income</t>
  </si>
  <si>
    <t>Average Total Assets</t>
  </si>
  <si>
    <t>Average Shareholders' Equity</t>
  </si>
  <si>
    <t xml:space="preserve">Number of shares outstanding </t>
  </si>
  <si>
    <t>Cash &amp; Investment</t>
  </si>
  <si>
    <t>Liabilites</t>
  </si>
  <si>
    <t>Technical Reserves</t>
  </si>
  <si>
    <t>Cash &amp; Fixed Deposit/ Insurance Contract Provisions (Cash Reserve Ratio)</t>
  </si>
  <si>
    <t>Cash &amp; Fixed Deposit</t>
  </si>
  <si>
    <t>Insurance Contract Provisions</t>
  </si>
  <si>
    <t>Shareholders' Fund</t>
  </si>
  <si>
    <t>Net Assets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</si>
</sst>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10"/>
      <name val="Univers"/>
      <family val="2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6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4" fillId="0" borderId="3" xfId="0" applyFont="1" applyBorder="1"/>
    <xf numFmtId="0" fontId="4" fillId="0" borderId="3" xfId="0" applyFont="1" applyBorder="1" applyAlignment="1">
      <alignment horizontal="center"/>
    </xf>
    <xf numFmtId="37" fontId="4" fillId="0" borderId="0" xfId="0" applyNumberFormat="1" applyFont="1"/>
    <xf numFmtId="0" fontId="5" fillId="0" borderId="0" xfId="0" applyFont="1"/>
    <xf numFmtId="37" fontId="5" fillId="0" borderId="0" xfId="0" applyNumberFormat="1" applyFont="1"/>
    <xf numFmtId="37" fontId="5" fillId="0" borderId="4" xfId="0" applyNumberFormat="1" applyFont="1" applyBorder="1"/>
    <xf numFmtId="37" fontId="5" fillId="0" borderId="2" xfId="0" applyNumberFormat="1" applyFont="1" applyBorder="1"/>
    <xf numFmtId="0" fontId="6" fillId="0" borderId="1" xfId="0" applyFont="1" applyBorder="1"/>
    <xf numFmtId="0" fontId="5" fillId="0" borderId="1" xfId="0" applyFont="1" applyBorder="1"/>
    <xf numFmtId="0" fontId="6" fillId="0" borderId="0" xfId="0" applyFont="1"/>
    <xf numFmtId="37" fontId="6" fillId="0" borderId="0" xfId="0" applyNumberFormat="1" applyFont="1"/>
    <xf numFmtId="0" fontId="6" fillId="0" borderId="0" xfId="0" quotePrefix="1" applyFont="1"/>
    <xf numFmtId="37" fontId="6" fillId="0" borderId="0" xfId="0" applyNumberFormat="1" applyFont="1" applyAlignment="1">
      <alignment horizontal="right"/>
    </xf>
    <xf numFmtId="3" fontId="6" fillId="0" borderId="0" xfId="0" applyNumberFormat="1" applyFont="1" applyAlignment="1">
      <alignment horizontal="right"/>
    </xf>
    <xf numFmtId="164" fontId="5" fillId="0" borderId="0" xfId="1" applyFont="1" applyAlignment="1"/>
    <xf numFmtId="164" fontId="5" fillId="0" borderId="0" xfId="1" applyFont="1"/>
    <xf numFmtId="0" fontId="6" fillId="0" borderId="2" xfId="0" applyFont="1" applyBorder="1"/>
    <xf numFmtId="0" fontId="5" fillId="0" borderId="2" xfId="0" applyFont="1" applyBorder="1"/>
    <xf numFmtId="164" fontId="5" fillId="0" borderId="2" xfId="1" applyFont="1" applyBorder="1"/>
    <xf numFmtId="164" fontId="5" fillId="0" borderId="2" xfId="1" applyFont="1" applyBorder="1" applyAlignment="1"/>
    <xf numFmtId="0" fontId="6" fillId="0" borderId="1" xfId="0" applyFont="1" applyBorder="1" applyAlignment="1">
      <alignment horizontal="center"/>
    </xf>
    <xf numFmtId="37" fontId="6" fillId="0" borderId="0" xfId="1" applyNumberFormat="1" applyFont="1" applyBorder="1" applyAlignment="1">
      <alignment horizontal="right"/>
    </xf>
    <xf numFmtId="3" fontId="4" fillId="0" borderId="0" xfId="0" applyNumberFormat="1" applyFont="1"/>
    <xf numFmtId="37" fontId="6" fillId="0" borderId="0" xfId="1" applyNumberFormat="1" applyFont="1" applyBorder="1" applyAlignment="1"/>
    <xf numFmtId="37" fontId="4" fillId="0" borderId="0" xfId="1" applyNumberFormat="1" applyFont="1" applyBorder="1" applyAlignment="1"/>
    <xf numFmtId="37" fontId="4" fillId="0" borderId="3" xfId="0" applyNumberFormat="1" applyFont="1" applyBorder="1"/>
    <xf numFmtId="37" fontId="4" fillId="0" borderId="0" xfId="1" applyNumberFormat="1" applyFont="1" applyFill="1" applyBorder="1" applyAlignment="1"/>
    <xf numFmtId="37" fontId="4" fillId="0" borderId="2" xfId="0" applyNumberFormat="1" applyFont="1" applyBorder="1"/>
    <xf numFmtId="0" fontId="7" fillId="0" borderId="0" xfId="0" applyFont="1"/>
    <xf numFmtId="1" fontId="7" fillId="0" borderId="0" xfId="0" quotePrefix="1" applyNumberFormat="1" applyFont="1"/>
    <xf numFmtId="1" fontId="2" fillId="0" borderId="0" xfId="0" applyNumberFormat="1" applyFont="1"/>
    <xf numFmtId="0" fontId="7" fillId="0" borderId="0" xfId="0" applyFont="1" applyAlignment="1">
      <alignment vertical="center" wrapText="1"/>
    </xf>
    <xf numFmtId="1" fontId="0" fillId="0" borderId="0" xfId="0" quotePrefix="1" applyNumberFormat="1"/>
    <xf numFmtId="0" fontId="0" fillId="0" borderId="0" xfId="0" quotePrefix="1"/>
    <xf numFmtId="0" fontId="9" fillId="0" borderId="0" xfId="0" applyFont="1"/>
    <xf numFmtId="1" fontId="7" fillId="0" borderId="0" xfId="0" quotePrefix="1" applyNumberFormat="1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1" fontId="2" fillId="0" borderId="0" xfId="0" applyNumberFormat="1" applyFont="1" applyAlignment="1">
      <alignment horizontal="left"/>
    </xf>
    <xf numFmtId="1" fontId="0" fillId="0" borderId="0" xfId="0" quotePrefix="1" applyNumberFormat="1" applyAlignment="1">
      <alignment horizontal="left"/>
    </xf>
    <xf numFmtId="0" fontId="0" fillId="0" borderId="0" xfId="0" quotePrefix="1" applyAlignment="1">
      <alignment horizontal="left"/>
    </xf>
    <xf numFmtId="0" fontId="2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4" fillId="0" borderId="0" xfId="0" applyFont="1" applyAlignment="1">
      <alignment wrapText="1"/>
    </xf>
    <xf numFmtId="0" fontId="4" fillId="0" borderId="0" xfId="0" applyFont="1" applyAlignment="1">
      <alignment vertical="top"/>
    </xf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wrapText="1"/>
    </xf>
    <xf numFmtId="0" fontId="7" fillId="0" borderId="0" xfId="0" applyFont="1" applyAlignment="1">
      <alignment vertical="center" wrapText="1"/>
    </xf>
    <xf numFmtId="0" fontId="7" fillId="0" borderId="0" xfId="0" applyFont="1" applyAlignment="1"/>
    <xf numFmtId="0" fontId="8" fillId="0" borderId="0" xfId="0" applyFont="1" applyAlignment="1">
      <alignment vertical="center" wrapText="1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2552700</xdr:colOff>
      <xdr:row>3</xdr:row>
      <xdr:rowOff>66674</xdr:rowOff>
    </xdr:from>
    <xdr:to>
      <xdr:col>2</xdr:col>
      <xdr:colOff>2714625</xdr:colOff>
      <xdr:row>8</xdr:row>
      <xdr:rowOff>171449</xdr:rowOff>
    </xdr:to>
    <xdr:sp macro="" textlink="">
      <xdr:nvSpPr>
        <xdr:cNvPr id="2" name="Right Brac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>
          <a:spLocks/>
        </xdr:cNvSpPr>
      </xdr:nvSpPr>
      <xdr:spPr bwMode="auto">
        <a:xfrm>
          <a:off x="3771900" y="638174"/>
          <a:ext cx="161925" cy="1057275"/>
        </a:xfrm>
        <a:prstGeom prst="rightBrace">
          <a:avLst>
            <a:gd name="adj1" fmla="val 8222"/>
            <a:gd name="adj2" fmla="val 50000"/>
          </a:avLst>
        </a:prstGeom>
        <a:solidFill>
          <a:srgbClr val="FFFFFF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2543175</xdr:colOff>
      <xdr:row>9</xdr:row>
      <xdr:rowOff>161925</xdr:rowOff>
    </xdr:from>
    <xdr:to>
      <xdr:col>3</xdr:col>
      <xdr:colOff>0</xdr:colOff>
      <xdr:row>13</xdr:row>
      <xdr:rowOff>104775</xdr:rowOff>
    </xdr:to>
    <xdr:sp macro="" textlink="">
      <xdr:nvSpPr>
        <xdr:cNvPr id="3" name="Right Brac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>
          <a:spLocks/>
        </xdr:cNvSpPr>
      </xdr:nvSpPr>
      <xdr:spPr bwMode="auto">
        <a:xfrm>
          <a:off x="3762375" y="1624965"/>
          <a:ext cx="268605" cy="674370"/>
        </a:xfrm>
        <a:prstGeom prst="rightBrace">
          <a:avLst>
            <a:gd name="adj1" fmla="val 8094"/>
            <a:gd name="adj2" fmla="val 50000"/>
          </a:avLst>
        </a:prstGeom>
        <a:solidFill>
          <a:srgbClr val="FFFFFF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2552700</xdr:colOff>
      <xdr:row>14</xdr:row>
      <xdr:rowOff>114300</xdr:rowOff>
    </xdr:from>
    <xdr:to>
      <xdr:col>3</xdr:col>
      <xdr:colOff>0</xdr:colOff>
      <xdr:row>19</xdr:row>
      <xdr:rowOff>9525</xdr:rowOff>
    </xdr:to>
    <xdr:sp macro="" textlink="">
      <xdr:nvSpPr>
        <xdr:cNvPr id="4" name="Right Brace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>
          <a:spLocks/>
        </xdr:cNvSpPr>
      </xdr:nvSpPr>
      <xdr:spPr bwMode="auto">
        <a:xfrm>
          <a:off x="3771900" y="2590800"/>
          <a:ext cx="47625" cy="847725"/>
        </a:xfrm>
        <a:prstGeom prst="rightBrace">
          <a:avLst>
            <a:gd name="adj1" fmla="val 8222"/>
            <a:gd name="adj2" fmla="val 50000"/>
          </a:avLst>
        </a:prstGeom>
        <a:solidFill>
          <a:srgbClr val="FFFFFF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2590800</xdr:colOff>
      <xdr:row>19</xdr:row>
      <xdr:rowOff>133350</xdr:rowOff>
    </xdr:from>
    <xdr:to>
      <xdr:col>3</xdr:col>
      <xdr:colOff>47625</xdr:colOff>
      <xdr:row>23</xdr:row>
      <xdr:rowOff>0</xdr:rowOff>
    </xdr:to>
    <xdr:sp macro="" textlink="">
      <xdr:nvSpPr>
        <xdr:cNvPr id="5" name="Right Brace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>
          <a:spLocks/>
        </xdr:cNvSpPr>
      </xdr:nvSpPr>
      <xdr:spPr bwMode="auto">
        <a:xfrm>
          <a:off x="3810000" y="4133850"/>
          <a:ext cx="238125" cy="1009650"/>
        </a:xfrm>
        <a:prstGeom prst="rightBrace">
          <a:avLst>
            <a:gd name="adj1" fmla="val 8200"/>
            <a:gd name="adj2" fmla="val 50000"/>
          </a:avLst>
        </a:prstGeom>
        <a:solidFill>
          <a:srgbClr val="FFFFFF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2543175</xdr:colOff>
      <xdr:row>24</xdr:row>
      <xdr:rowOff>19050</xdr:rowOff>
    </xdr:from>
    <xdr:to>
      <xdr:col>2</xdr:col>
      <xdr:colOff>2796540</xdr:colOff>
      <xdr:row>27</xdr:row>
      <xdr:rowOff>152400</xdr:rowOff>
    </xdr:to>
    <xdr:sp macro="" textlink="">
      <xdr:nvSpPr>
        <xdr:cNvPr id="6" name="Right Brace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>
          <a:spLocks/>
        </xdr:cNvSpPr>
      </xdr:nvSpPr>
      <xdr:spPr bwMode="auto">
        <a:xfrm>
          <a:off x="3762375" y="4225290"/>
          <a:ext cx="253365" cy="689610"/>
        </a:xfrm>
        <a:prstGeom prst="rightBrace">
          <a:avLst>
            <a:gd name="adj1" fmla="val 8094"/>
            <a:gd name="adj2" fmla="val 50000"/>
          </a:avLst>
        </a:prstGeom>
        <a:solidFill>
          <a:srgbClr val="FFFFFF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M26"/>
  <sheetViews>
    <sheetView topLeftCell="D16" workbookViewId="0">
      <selection activeCell="B1" sqref="B1"/>
    </sheetView>
  </sheetViews>
  <sheetFormatPr defaultColWidth="9.21875" defaultRowHeight="13.8" x14ac:dyDescent="0.25"/>
  <cols>
    <col min="1" max="1" width="4.77734375" style="3" customWidth="1"/>
    <col min="2" max="2" width="4.21875" style="3" customWidth="1"/>
    <col min="3" max="3" width="29.44140625" style="3" bestFit="1" customWidth="1"/>
    <col min="4" max="5" width="9.21875" style="3"/>
    <col min="6" max="6" width="30.5546875" style="3" bestFit="1" customWidth="1"/>
    <col min="7" max="7" width="9.21875" style="3"/>
    <col min="8" max="8" width="7" style="3" customWidth="1"/>
    <col min="9" max="9" width="6.44140625" style="3" customWidth="1"/>
    <col min="10" max="10" width="44.21875" style="3" customWidth="1"/>
    <col min="11" max="11" width="18.77734375" style="3" customWidth="1"/>
    <col min="12" max="12" width="13.77734375" style="3" customWidth="1"/>
    <col min="13" max="16384" width="9.21875" style="3"/>
  </cols>
  <sheetData>
    <row r="1" spans="2:11" s="2" customFormat="1" x14ac:dyDescent="0.25">
      <c r="B1" s="2" t="s">
        <v>0</v>
      </c>
    </row>
    <row r="3" spans="2:11" x14ac:dyDescent="0.25">
      <c r="B3" s="7" t="s">
        <v>1</v>
      </c>
      <c r="C3" s="7"/>
      <c r="D3" s="7"/>
      <c r="E3" s="7"/>
      <c r="F3" s="7"/>
      <c r="G3" s="8"/>
    </row>
    <row r="4" spans="2:11" ht="14.4" thickBot="1" x14ac:dyDescent="0.3">
      <c r="B4" s="11"/>
      <c r="C4" s="12" t="s">
        <v>2</v>
      </c>
      <c r="D4" s="52" t="s">
        <v>3</v>
      </c>
      <c r="E4" s="12"/>
      <c r="F4" s="12" t="s">
        <v>4</v>
      </c>
      <c r="G4" s="52" t="s">
        <v>3</v>
      </c>
      <c r="I4" s="7"/>
      <c r="J4" s="7" t="s">
        <v>5</v>
      </c>
      <c r="K4" s="53" t="s">
        <v>3</v>
      </c>
    </row>
    <row r="5" spans="2:11" x14ac:dyDescent="0.25">
      <c r="B5" s="13"/>
      <c r="C5" s="7" t="s">
        <v>6</v>
      </c>
      <c r="D5" s="13"/>
      <c r="E5" s="13"/>
      <c r="F5" s="7" t="s">
        <v>7</v>
      </c>
      <c r="G5" s="14"/>
      <c r="I5" s="15">
        <v>1</v>
      </c>
      <c r="J5" s="13" t="s">
        <v>8</v>
      </c>
      <c r="K5" s="16">
        <v>871908</v>
      </c>
    </row>
    <row r="6" spans="2:11" x14ac:dyDescent="0.25">
      <c r="B6" s="15"/>
      <c r="C6" s="13" t="str">
        <f>IF(B6=0,"",LOOKUP(B6,#REF!,#REF!))</f>
        <v/>
      </c>
      <c r="D6" s="13" t="str">
        <f>IF(B6=0,"",LOOKUP(B6,#REF!,#REF!))</f>
        <v/>
      </c>
      <c r="E6" s="13"/>
      <c r="F6" s="13" t="str">
        <f>IF(E6=0,"",LOOKUP(E6,#REF!,#REF!))</f>
        <v/>
      </c>
      <c r="G6" s="14" t="str">
        <f>IF(E6=0,"",LOOKUP(E6,#REF!,#REF!))</f>
        <v/>
      </c>
      <c r="I6" s="15">
        <v>2</v>
      </c>
      <c r="J6" s="13" t="s">
        <v>9</v>
      </c>
      <c r="K6" s="16">
        <v>2237</v>
      </c>
    </row>
    <row r="7" spans="2:11" x14ac:dyDescent="0.25">
      <c r="B7" s="15"/>
      <c r="C7" s="13" t="str">
        <f>IF(B7=0,"",LOOKUP(B7,#REF!,#REF!))</f>
        <v/>
      </c>
      <c r="D7" s="13" t="str">
        <f>IF(B7=0,"",LOOKUP(B7,#REF!,#REF!))</f>
        <v/>
      </c>
      <c r="E7" s="13"/>
      <c r="F7" s="13" t="str">
        <f>IF(E7=0,"",LOOKUP(E7,#REF!,#REF!))</f>
        <v/>
      </c>
      <c r="G7" s="14" t="str">
        <f>IF(E7=0,"",LOOKUP(E7,#REF!,#REF!))</f>
        <v/>
      </c>
      <c r="I7" s="3">
        <v>3</v>
      </c>
      <c r="J7" s="3" t="s">
        <v>10</v>
      </c>
      <c r="K7" s="16">
        <v>155556</v>
      </c>
    </row>
    <row r="8" spans="2:11" x14ac:dyDescent="0.25">
      <c r="B8" s="15"/>
      <c r="C8" s="13" t="str">
        <f>IF(B8=0,"",LOOKUP(B8,#REF!,#REF!))</f>
        <v/>
      </c>
      <c r="D8" s="13" t="str">
        <f>IF(B8=0,"",LOOKUP(B8,#REF!,#REF!))</f>
        <v/>
      </c>
      <c r="E8" s="13"/>
      <c r="F8" s="13" t="str">
        <f>IF(E8=0,"",LOOKUP(E8,#REF!,#REF!))</f>
        <v/>
      </c>
      <c r="G8" s="14" t="str">
        <f>IF(E8=0,"",LOOKUP(E8,#REF!,#REF!))</f>
        <v/>
      </c>
      <c r="I8" s="15">
        <v>4</v>
      </c>
      <c r="J8" s="13" t="s">
        <v>11</v>
      </c>
      <c r="K8" s="16">
        <v>-15262</v>
      </c>
    </row>
    <row r="9" spans="2:11" x14ac:dyDescent="0.25">
      <c r="B9" s="15"/>
      <c r="C9" s="13" t="str">
        <f>IF(B9=0,"",LOOKUP(B9,#REF!,#REF!))</f>
        <v/>
      </c>
      <c r="D9" s="13" t="str">
        <f>IF(B9=0,"",LOOKUP(B9,#REF!,#REF!))</f>
        <v/>
      </c>
      <c r="E9" s="13"/>
      <c r="F9" s="13" t="str">
        <f>IF(E9=0,"",LOOKUP(E9,#REF!,#REF!))</f>
        <v/>
      </c>
      <c r="G9" s="14" t="str">
        <f>IF(E9=0,"",LOOKUP(E9,#REF!,#REF!))</f>
        <v/>
      </c>
      <c r="I9" s="15">
        <v>5</v>
      </c>
      <c r="J9" s="13" t="s">
        <v>12</v>
      </c>
      <c r="K9" s="16">
        <v>2746</v>
      </c>
    </row>
    <row r="10" spans="2:11" x14ac:dyDescent="0.25">
      <c r="B10" s="15"/>
      <c r="C10" s="13" t="str">
        <f>IF(B10=0,"",LOOKUP(B10,#REF!,#REF!))</f>
        <v/>
      </c>
      <c r="D10" s="13" t="str">
        <f>IF(B10=0,"",LOOKUP(B10,#REF!,#REF!))</f>
        <v/>
      </c>
      <c r="E10" s="13"/>
      <c r="F10" s="7" t="s">
        <v>13</v>
      </c>
      <c r="G10" s="18">
        <f>SUM(G6:G9)</f>
        <v>0</v>
      </c>
      <c r="I10" s="15">
        <v>6</v>
      </c>
      <c r="J10" s="13" t="s">
        <v>14</v>
      </c>
      <c r="K10" s="17">
        <v>624577</v>
      </c>
    </row>
    <row r="11" spans="2:11" x14ac:dyDescent="0.25">
      <c r="B11" s="15"/>
      <c r="C11" s="13" t="str">
        <f>IF(B11=0,"",LOOKUP(B11,#REF!,#REF!))</f>
        <v/>
      </c>
      <c r="D11" s="13" t="str">
        <f>IF(B11=0,"",LOOKUP(B11,#REF!,#REF!))</f>
        <v/>
      </c>
      <c r="E11" s="13"/>
      <c r="F11" s="7"/>
      <c r="G11" s="14"/>
      <c r="I11" s="15">
        <v>7</v>
      </c>
      <c r="J11" s="13" t="s">
        <v>15</v>
      </c>
      <c r="K11" s="17">
        <v>57515</v>
      </c>
    </row>
    <row r="12" spans="2:11" x14ac:dyDescent="0.25">
      <c r="B12" s="15"/>
      <c r="C12" s="13" t="str">
        <f>IF(B12=0,"",LOOKUP(B12,#REF!,#REF!))</f>
        <v/>
      </c>
      <c r="D12" s="13" t="str">
        <f>IF(B12=0,"",LOOKUP(B12,#REF!,#REF!))</f>
        <v/>
      </c>
      <c r="E12" s="13"/>
      <c r="F12" s="13" t="str">
        <f>IF(E12=0,"",LOOKUP(E12,#REF!,#REF!))</f>
        <v/>
      </c>
      <c r="G12" s="14" t="str">
        <f>IF(E12=0,"",LOOKUP(E12,#REF!,#REF!))</f>
        <v/>
      </c>
      <c r="I12" s="15">
        <v>8</v>
      </c>
      <c r="J12" s="13" t="s">
        <v>16</v>
      </c>
      <c r="K12" s="16">
        <v>5427</v>
      </c>
    </row>
    <row r="13" spans="2:11" x14ac:dyDescent="0.25">
      <c r="B13" s="13"/>
      <c r="C13" s="13" t="str">
        <f>IF(B13=0,"",LOOKUP(B13,#REF!,#REF!))</f>
        <v/>
      </c>
      <c r="D13" s="13" t="str">
        <f>IF(B13=0,"",LOOKUP(B13,#REF!,#REF!))</f>
        <v/>
      </c>
      <c r="E13" s="13"/>
      <c r="F13" s="13" t="str">
        <f>IF(E13=0,"",LOOKUP(E13,#REF!,#REF!))</f>
        <v/>
      </c>
      <c r="G13" s="14" t="str">
        <f>IF(E13=0,"",LOOKUP(E13,#REF!,#REF!))</f>
        <v/>
      </c>
      <c r="I13" s="15">
        <v>9</v>
      </c>
      <c r="J13" s="13" t="s">
        <v>17</v>
      </c>
      <c r="K13" s="17">
        <v>17568</v>
      </c>
    </row>
    <row r="14" spans="2:11" x14ac:dyDescent="0.25">
      <c r="B14" s="7"/>
      <c r="C14" s="7" t="s">
        <v>18</v>
      </c>
      <c r="D14" s="19">
        <f>SUM(D6:D13)</f>
        <v>0</v>
      </c>
      <c r="E14" s="13"/>
      <c r="F14" s="7" t="s">
        <v>19</v>
      </c>
      <c r="G14" s="18">
        <f>SUM(G10:G13)</f>
        <v>0</v>
      </c>
      <c r="I14" s="15">
        <v>10</v>
      </c>
      <c r="J14" s="13" t="s">
        <v>20</v>
      </c>
      <c r="K14" s="17">
        <v>254164</v>
      </c>
    </row>
    <row r="15" spans="2:11" x14ac:dyDescent="0.25">
      <c r="B15" s="7"/>
      <c r="C15" s="7"/>
      <c r="D15" s="7"/>
      <c r="E15" s="13"/>
      <c r="F15" s="7"/>
      <c r="G15" s="8"/>
      <c r="I15" s="15">
        <v>11</v>
      </c>
      <c r="J15" s="13" t="s">
        <v>21</v>
      </c>
      <c r="K15" s="17">
        <f>23284+892</f>
        <v>24176</v>
      </c>
    </row>
    <row r="16" spans="2:11" x14ac:dyDescent="0.25">
      <c r="B16" s="13"/>
      <c r="C16" s="7" t="s">
        <v>22</v>
      </c>
      <c r="D16" s="13"/>
      <c r="E16" s="13"/>
      <c r="F16" s="13"/>
      <c r="G16" s="14"/>
      <c r="I16" s="15">
        <v>12</v>
      </c>
      <c r="J16" s="13" t="s">
        <v>23</v>
      </c>
      <c r="K16" s="16">
        <v>484412</v>
      </c>
    </row>
    <row r="17" spans="2:13" x14ac:dyDescent="0.25">
      <c r="B17" s="13"/>
      <c r="C17" s="13" t="str">
        <f>IF(B17=0,"",LOOKUP(B17,#REF!,#REF!))</f>
        <v/>
      </c>
      <c r="D17" s="13" t="str">
        <f>IF(B17=0,"",LOOKUP(B17,#REF!,#REF!))</f>
        <v/>
      </c>
      <c r="E17" s="13"/>
      <c r="F17" s="7" t="s">
        <v>24</v>
      </c>
      <c r="G17" s="14"/>
      <c r="I17" s="15">
        <v>13</v>
      </c>
      <c r="J17" s="13" t="s">
        <v>25</v>
      </c>
      <c r="K17" s="16">
        <v>8310</v>
      </c>
    </row>
    <row r="18" spans="2:13" x14ac:dyDescent="0.25">
      <c r="B18" s="13"/>
      <c r="C18" s="13" t="str">
        <f>IF(B18=0,"",LOOKUP(B18,#REF!,#REF!))</f>
        <v/>
      </c>
      <c r="D18" s="13" t="str">
        <f>IF(B18=0,"",LOOKUP(B18,#REF!,#REF!))</f>
        <v/>
      </c>
      <c r="E18" s="13"/>
      <c r="F18" s="13" t="str">
        <f>IF(E18=0,"",LOOKUP(E18,#REF!,#REF!))</f>
        <v/>
      </c>
      <c r="G18" s="14" t="str">
        <f>IF(E18=0,"",LOOKUP(E18,#REF!,#REF!))</f>
        <v/>
      </c>
      <c r="I18" s="15">
        <v>14</v>
      </c>
      <c r="J18" s="13" t="s">
        <v>26</v>
      </c>
      <c r="K18" s="17">
        <v>47034</v>
      </c>
    </row>
    <row r="19" spans="2:13" x14ac:dyDescent="0.25">
      <c r="B19" s="13"/>
      <c r="C19" s="13" t="str">
        <f>IF(B19=0,"",LOOKUP(B19,#REF!,#REF!))</f>
        <v/>
      </c>
      <c r="D19" s="13" t="str">
        <f>IF(B19=0,"",LOOKUP(B19,#REF!,#REF!))</f>
        <v/>
      </c>
      <c r="E19" s="13"/>
      <c r="F19" s="13" t="str">
        <f>IF(E19=0,"",LOOKUP(E19,#REF!,#REF!))</f>
        <v/>
      </c>
      <c r="G19" s="14" t="str">
        <f>IF(E19=0,"",LOOKUP(E19,#REF!,#REF!))</f>
        <v/>
      </c>
      <c r="I19" s="15">
        <v>15</v>
      </c>
      <c r="J19" s="13" t="s">
        <v>27</v>
      </c>
      <c r="K19" s="16">
        <v>59691</v>
      </c>
    </row>
    <row r="20" spans="2:13" x14ac:dyDescent="0.25">
      <c r="B20" s="13"/>
      <c r="C20" s="13" t="str">
        <f>IF(B20=0,"",LOOKUP(B20,#REF!,#REF!))</f>
        <v/>
      </c>
      <c r="D20" s="13" t="str">
        <f>IF(B20=0,"",LOOKUP(B20,#REF!,#REF!))</f>
        <v/>
      </c>
      <c r="E20" s="13"/>
      <c r="F20" s="13" t="str">
        <f>IF(E20=0,"",LOOKUP(E20,#REF!,#REF!))</f>
        <v/>
      </c>
      <c r="G20" s="14" t="str">
        <f>IF(E20=0,"",LOOKUP(E20,#REF!,#REF!))</f>
        <v/>
      </c>
      <c r="I20" s="15">
        <v>16</v>
      </c>
      <c r="J20" s="13" t="s">
        <v>28</v>
      </c>
      <c r="K20" s="17">
        <v>29752</v>
      </c>
    </row>
    <row r="21" spans="2:13" x14ac:dyDescent="0.25">
      <c r="B21" s="13"/>
      <c r="C21" s="13" t="str">
        <f>IF(B21=0,"",LOOKUP(B21,#REF!,#REF!))</f>
        <v/>
      </c>
      <c r="D21" s="13" t="str">
        <f>IF(B21=0,"",LOOKUP(B21,#REF!,#REF!))</f>
        <v/>
      </c>
      <c r="E21" s="13"/>
      <c r="F21" s="13" t="str">
        <f>IF(E21=0,"",LOOKUP(E21,#REF!,#REF!))</f>
        <v/>
      </c>
      <c r="G21" s="14" t="str">
        <f>IF(E21=0,"",LOOKUP(E21,#REF!,#REF!))</f>
        <v/>
      </c>
      <c r="I21" s="15">
        <v>17</v>
      </c>
      <c r="J21" s="13" t="s">
        <v>29</v>
      </c>
      <c r="K21" s="17">
        <v>159362</v>
      </c>
    </row>
    <row r="22" spans="2:13" x14ac:dyDescent="0.25">
      <c r="B22" s="13"/>
      <c r="C22" s="7" t="s">
        <v>30</v>
      </c>
      <c r="D22" s="19">
        <f>SUM(D17:D21)</f>
        <v>0</v>
      </c>
      <c r="E22" s="7"/>
      <c r="F22" s="7" t="s">
        <v>31</v>
      </c>
      <c r="G22" s="18">
        <f>SUM(G18:G21)</f>
        <v>0</v>
      </c>
      <c r="I22" s="15">
        <v>18</v>
      </c>
      <c r="J22" s="13" t="s">
        <v>32</v>
      </c>
      <c r="K22" s="16">
        <f>9043+821</f>
        <v>9864</v>
      </c>
    </row>
    <row r="23" spans="2:13" ht="14.4" thickBot="1" x14ac:dyDescent="0.3">
      <c r="B23" s="20"/>
      <c r="C23" s="21" t="s">
        <v>33</v>
      </c>
      <c r="D23" s="22">
        <f>D22+D14</f>
        <v>0</v>
      </c>
      <c r="E23" s="21"/>
      <c r="F23" s="21" t="s">
        <v>34</v>
      </c>
      <c r="G23" s="23">
        <f>G22+G14</f>
        <v>0</v>
      </c>
      <c r="I23" s="15">
        <v>19</v>
      </c>
      <c r="J23" s="13" t="s">
        <v>35</v>
      </c>
      <c r="K23" s="16">
        <v>380000</v>
      </c>
    </row>
    <row r="24" spans="2:13" ht="14.4" thickTop="1" x14ac:dyDescent="0.25">
      <c r="B24" s="13"/>
      <c r="C24" s="13" t="str">
        <f>IF(B24=0,"",LOOKUP(B24,#REF!,#REF!))</f>
        <v/>
      </c>
      <c r="D24" s="13" t="str">
        <f>IF(B24=0,"",LOOKUP(B24,#REF!,#REF!))</f>
        <v/>
      </c>
      <c r="E24" s="13"/>
      <c r="F24" s="13" t="str">
        <f>IF(E24=0,"",LOOKUP(E24,#REF!,#REF!))</f>
        <v/>
      </c>
      <c r="G24" s="14" t="str">
        <f>IF(E24=0,"",LOOKUP(E24,#REF!,#REF!))</f>
        <v/>
      </c>
      <c r="I24" s="15">
        <v>20</v>
      </c>
      <c r="J24" s="13" t="s">
        <v>36</v>
      </c>
      <c r="K24" s="17">
        <v>439629</v>
      </c>
    </row>
    <row r="25" spans="2:13" x14ac:dyDescent="0.25">
      <c r="B25" s="13"/>
      <c r="C25" s="13" t="str">
        <f>IF(B25=0,"",LOOKUP(B25,#REF!,#REF!))</f>
        <v/>
      </c>
      <c r="D25" s="13" t="str">
        <f>IF(B25=0,"",LOOKUP(B25,#REF!,#REF!))</f>
        <v/>
      </c>
      <c r="E25" s="13"/>
      <c r="F25" s="13" t="str">
        <f>IF(E25=0,"",LOOKUP(E25,#REF!,#REF!))</f>
        <v/>
      </c>
      <c r="G25" s="14" t="str">
        <f>IF(E25=0,"",LOOKUP(E25,#REF!,#REF!))</f>
        <v/>
      </c>
    </row>
    <row r="26" spans="2:13" x14ac:dyDescent="0.25">
      <c r="K26" s="6"/>
      <c r="L26" s="6"/>
      <c r="M26" s="6"/>
    </row>
  </sheetData>
  <pageMargins left="0.23622047244094491" right="0.35433070866141736" top="0.74803149606299213" bottom="0.74803149606299213" header="0.31496062992125984" footer="0.31496062992125984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22"/>
  <sheetViews>
    <sheetView tabSelected="1" workbookViewId="0">
      <selection activeCell="H5" sqref="H5"/>
    </sheetView>
  </sheetViews>
  <sheetFormatPr defaultColWidth="9.21875" defaultRowHeight="13.8" x14ac:dyDescent="0.25"/>
  <cols>
    <col min="1" max="1" width="6.21875" style="3" customWidth="1"/>
    <col min="2" max="2" width="40.21875" style="3" bestFit="1" customWidth="1"/>
    <col min="3" max="3" width="12.21875" style="3" bestFit="1" customWidth="1"/>
    <col min="4" max="4" width="9.77734375" style="3" bestFit="1" customWidth="1"/>
    <col min="5" max="5" width="4.21875" style="3" customWidth="1"/>
    <col min="6" max="6" width="5.77734375" style="3" customWidth="1"/>
    <col min="7" max="7" width="50.21875" style="3" customWidth="1"/>
    <col min="8" max="8" width="21.21875" style="3" customWidth="1"/>
    <col min="9" max="16384" width="9.21875" style="3"/>
  </cols>
  <sheetData>
    <row r="1" spans="1:8" x14ac:dyDescent="0.25">
      <c r="A1" s="2"/>
      <c r="B1" s="2" t="s">
        <v>37</v>
      </c>
    </row>
    <row r="3" spans="1:8" x14ac:dyDescent="0.25">
      <c r="B3" s="7" t="s">
        <v>38</v>
      </c>
    </row>
    <row r="4" spans="1:8" ht="14.4" thickBot="1" x14ac:dyDescent="0.3">
      <c r="B4" s="12" t="s">
        <v>39</v>
      </c>
      <c r="C4" s="24" t="s">
        <v>40</v>
      </c>
      <c r="G4" s="7" t="s">
        <v>41</v>
      </c>
      <c r="H4" s="5" t="s">
        <v>3</v>
      </c>
    </row>
    <row r="5" spans="1:8" x14ac:dyDescent="0.25">
      <c r="B5" s="7" t="s">
        <v>42</v>
      </c>
      <c r="C5" s="25"/>
      <c r="D5" s="26"/>
      <c r="F5" s="13">
        <v>1</v>
      </c>
      <c r="G5" s="13" t="s">
        <v>42</v>
      </c>
      <c r="H5" s="27">
        <v>3170018</v>
      </c>
    </row>
    <row r="6" spans="1:8" x14ac:dyDescent="0.25">
      <c r="C6" s="6"/>
      <c r="D6" s="26"/>
      <c r="F6" s="3">
        <v>2</v>
      </c>
      <c r="G6" s="3" t="s">
        <v>43</v>
      </c>
      <c r="H6" s="28">
        <v>-55930</v>
      </c>
    </row>
    <row r="7" spans="1:8" x14ac:dyDescent="0.25">
      <c r="C7" s="6"/>
      <c r="D7" s="26"/>
      <c r="F7" s="3">
        <v>3</v>
      </c>
      <c r="G7" s="3" t="s">
        <v>44</v>
      </c>
      <c r="H7" s="28">
        <v>-2289</v>
      </c>
    </row>
    <row r="8" spans="1:8" x14ac:dyDescent="0.25">
      <c r="B8" s="4"/>
      <c r="C8" s="29"/>
      <c r="D8" s="26"/>
      <c r="F8" s="3">
        <v>4</v>
      </c>
      <c r="G8" s="50" t="s">
        <v>45</v>
      </c>
      <c r="H8" s="28">
        <v>-4999</v>
      </c>
    </row>
    <row r="9" spans="1:8" x14ac:dyDescent="0.25">
      <c r="B9" s="7" t="s">
        <v>46</v>
      </c>
      <c r="C9" s="8"/>
      <c r="D9" s="26"/>
      <c r="F9" s="3">
        <v>5</v>
      </c>
      <c r="G9" s="3" t="s">
        <v>47</v>
      </c>
      <c r="H9" s="28">
        <v>2401</v>
      </c>
    </row>
    <row r="10" spans="1:8" x14ac:dyDescent="0.25">
      <c r="C10" s="6"/>
      <c r="D10" s="26"/>
      <c r="F10" s="3">
        <v>6</v>
      </c>
      <c r="G10" s="3" t="s">
        <v>48</v>
      </c>
      <c r="H10" s="28">
        <v>-3613</v>
      </c>
    </row>
    <row r="11" spans="1:8" x14ac:dyDescent="0.25">
      <c r="C11" s="6"/>
      <c r="D11" s="26"/>
      <c r="F11" s="3">
        <v>7</v>
      </c>
      <c r="G11" s="3" t="s">
        <v>68</v>
      </c>
      <c r="H11" s="28">
        <v>21824</v>
      </c>
    </row>
    <row r="12" spans="1:8" x14ac:dyDescent="0.25">
      <c r="C12" s="6"/>
      <c r="D12" s="26"/>
      <c r="F12" s="3">
        <v>8</v>
      </c>
      <c r="G12" s="3" t="s">
        <v>25</v>
      </c>
      <c r="H12" s="28">
        <v>-6147</v>
      </c>
    </row>
    <row r="13" spans="1:8" x14ac:dyDescent="0.25">
      <c r="B13" s="4"/>
      <c r="C13" s="29"/>
      <c r="D13" s="26"/>
      <c r="F13" s="3">
        <v>9</v>
      </c>
      <c r="G13" s="3" t="s">
        <v>49</v>
      </c>
      <c r="H13" s="28">
        <v>-78865</v>
      </c>
    </row>
    <row r="14" spans="1:8" x14ac:dyDescent="0.25">
      <c r="B14" s="7" t="s">
        <v>50</v>
      </c>
      <c r="C14" s="6"/>
      <c r="D14" s="26"/>
      <c r="F14" s="3">
        <v>10</v>
      </c>
      <c r="G14" s="3" t="s">
        <v>51</v>
      </c>
      <c r="H14" s="30">
        <v>-2583582</v>
      </c>
    </row>
    <row r="15" spans="1:8" x14ac:dyDescent="0.25">
      <c r="C15" s="6"/>
      <c r="D15" s="26"/>
      <c r="F15" s="3">
        <v>11</v>
      </c>
      <c r="G15" s="3" t="s">
        <v>52</v>
      </c>
      <c r="H15" s="28">
        <v>-32611</v>
      </c>
    </row>
    <row r="16" spans="1:8" x14ac:dyDescent="0.25">
      <c r="B16" s="4"/>
      <c r="C16" s="29"/>
      <c r="D16" s="26"/>
      <c r="F16" s="3">
        <v>12</v>
      </c>
      <c r="G16" s="3" t="s">
        <v>53</v>
      </c>
      <c r="H16" s="28">
        <v>-192095</v>
      </c>
    </row>
    <row r="17" spans="2:8" x14ac:dyDescent="0.25">
      <c r="B17" s="7" t="s">
        <v>54</v>
      </c>
      <c r="C17" s="8"/>
      <c r="F17" s="3">
        <v>13</v>
      </c>
      <c r="G17" s="3" t="s">
        <v>55</v>
      </c>
      <c r="H17" s="28">
        <v>-3095</v>
      </c>
    </row>
    <row r="18" spans="2:8" x14ac:dyDescent="0.25">
      <c r="B18" s="4"/>
      <c r="C18" s="29"/>
      <c r="F18" s="51">
        <v>14</v>
      </c>
      <c r="G18" s="50" t="s">
        <v>56</v>
      </c>
      <c r="H18" s="30">
        <v>-602</v>
      </c>
    </row>
    <row r="19" spans="2:8" x14ac:dyDescent="0.25">
      <c r="B19" s="7" t="s">
        <v>57</v>
      </c>
      <c r="C19" s="8"/>
      <c r="F19" s="3">
        <v>15</v>
      </c>
      <c r="G19" s="3" t="s">
        <v>58</v>
      </c>
      <c r="H19" s="30">
        <v>-9683</v>
      </c>
    </row>
    <row r="20" spans="2:8" x14ac:dyDescent="0.25">
      <c r="C20" s="6"/>
    </row>
    <row r="21" spans="2:8" ht="14.4" thickBot="1" x14ac:dyDescent="0.3">
      <c r="B21" s="21" t="s">
        <v>59</v>
      </c>
      <c r="C21" s="31"/>
    </row>
    <row r="22" spans="2:8" ht="14.4" thickTop="1" x14ac:dyDescent="0.25">
      <c r="C22" s="6"/>
    </row>
  </sheetData>
  <pageMargins left="0.70866141732283472" right="0.43307086614173229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41"/>
  <sheetViews>
    <sheetView zoomScaleNormal="100" workbookViewId="0">
      <selection activeCell="E21" sqref="E21"/>
    </sheetView>
  </sheetViews>
  <sheetFormatPr defaultColWidth="9.21875" defaultRowHeight="13.8" x14ac:dyDescent="0.25"/>
  <cols>
    <col min="1" max="1" width="6" style="3" customWidth="1"/>
    <col min="2" max="2" width="60.77734375" style="3" customWidth="1"/>
    <col min="3" max="3" width="11.77734375" style="3" customWidth="1"/>
    <col min="4" max="4" width="5.21875" style="3" customWidth="1"/>
    <col min="5" max="5" width="49.77734375" style="3" customWidth="1"/>
    <col min="6" max="16384" width="9.21875" style="3"/>
  </cols>
  <sheetData>
    <row r="1" spans="1:6" x14ac:dyDescent="0.25">
      <c r="A1" s="2"/>
      <c r="B1" s="2" t="s">
        <v>60</v>
      </c>
    </row>
    <row r="2" spans="1:6" ht="14.25" customHeight="1" x14ac:dyDescent="0.25"/>
    <row r="3" spans="1:6" x14ac:dyDescent="0.25">
      <c r="B3" s="7" t="s">
        <v>61</v>
      </c>
      <c r="E3" s="7" t="s">
        <v>62</v>
      </c>
    </row>
    <row r="4" spans="1:6" x14ac:dyDescent="0.25">
      <c r="B4" s="4"/>
      <c r="C4" s="5" t="s">
        <v>3</v>
      </c>
      <c r="E4" s="4"/>
      <c r="F4" s="5" t="s">
        <v>3</v>
      </c>
    </row>
    <row r="5" spans="1:6" x14ac:dyDescent="0.25">
      <c r="B5" s="7" t="s">
        <v>63</v>
      </c>
      <c r="D5" s="3">
        <v>1</v>
      </c>
      <c r="E5" s="3" t="s">
        <v>55</v>
      </c>
      <c r="F5" s="6">
        <v>3095</v>
      </c>
    </row>
    <row r="6" spans="1:6" x14ac:dyDescent="0.25">
      <c r="B6" s="3" t="s">
        <v>64</v>
      </c>
      <c r="C6" s="6">
        <v>224345</v>
      </c>
      <c r="D6" s="3">
        <v>2</v>
      </c>
      <c r="E6" s="3" t="s">
        <v>65</v>
      </c>
      <c r="F6" s="6">
        <v>-18484</v>
      </c>
    </row>
    <row r="7" spans="1:6" x14ac:dyDescent="0.25">
      <c r="B7" s="7" t="s">
        <v>66</v>
      </c>
      <c r="C7" s="6"/>
      <c r="D7" s="3">
        <v>3</v>
      </c>
      <c r="E7" s="3" t="s">
        <v>67</v>
      </c>
      <c r="F7" s="6">
        <v>-10504</v>
      </c>
    </row>
    <row r="8" spans="1:6" x14ac:dyDescent="0.25">
      <c r="C8" s="6"/>
      <c r="D8" s="3">
        <v>4</v>
      </c>
      <c r="E8" s="3" t="s">
        <v>68</v>
      </c>
      <c r="F8" s="6">
        <v>-12484</v>
      </c>
    </row>
    <row r="9" spans="1:6" x14ac:dyDescent="0.25">
      <c r="C9" s="6"/>
      <c r="D9" s="3">
        <v>5</v>
      </c>
      <c r="E9" s="3" t="s">
        <v>69</v>
      </c>
      <c r="F9" s="6">
        <v>12484</v>
      </c>
    </row>
    <row r="10" spans="1:6" x14ac:dyDescent="0.25">
      <c r="C10" s="6"/>
      <c r="D10" s="3">
        <v>6</v>
      </c>
      <c r="E10" s="3" t="s">
        <v>70</v>
      </c>
      <c r="F10" s="6">
        <v>602</v>
      </c>
    </row>
    <row r="11" spans="1:6" x14ac:dyDescent="0.25">
      <c r="C11" s="6"/>
      <c r="D11" s="13">
        <v>7</v>
      </c>
      <c r="E11" s="3" t="s">
        <v>71</v>
      </c>
      <c r="F11" s="6">
        <v>-8472</v>
      </c>
    </row>
    <row r="12" spans="1:6" x14ac:dyDescent="0.25">
      <c r="A12" s="7"/>
      <c r="B12" s="7" t="s">
        <v>72</v>
      </c>
      <c r="C12" s="8"/>
      <c r="D12" s="3">
        <v>8</v>
      </c>
      <c r="E12" s="3" t="s">
        <v>73</v>
      </c>
      <c r="F12" s="6">
        <v>153160</v>
      </c>
    </row>
    <row r="13" spans="1:6" x14ac:dyDescent="0.25">
      <c r="B13" s="3" t="s">
        <v>36</v>
      </c>
      <c r="C13" s="6">
        <v>15564</v>
      </c>
      <c r="D13" s="3">
        <v>9</v>
      </c>
      <c r="E13" s="3" t="s">
        <v>74</v>
      </c>
      <c r="F13" s="6">
        <v>1134</v>
      </c>
    </row>
    <row r="14" spans="1:6" x14ac:dyDescent="0.25">
      <c r="B14" s="3" t="s">
        <v>20</v>
      </c>
      <c r="C14" s="6">
        <v>-35089</v>
      </c>
      <c r="D14" s="13">
        <v>10</v>
      </c>
      <c r="E14" s="13" t="s">
        <v>43</v>
      </c>
      <c r="F14" s="6">
        <v>55930</v>
      </c>
    </row>
    <row r="15" spans="1:6" x14ac:dyDescent="0.25">
      <c r="B15" s="3" t="s">
        <v>35</v>
      </c>
      <c r="C15" s="6">
        <v>4900</v>
      </c>
    </row>
    <row r="16" spans="1:6" x14ac:dyDescent="0.25">
      <c r="B16" s="3" t="str">
        <f>IF(A16=0,"",LOOKUP(A16,$D$4:$D$17,$E$4:$E$17))</f>
        <v/>
      </c>
      <c r="C16" s="29" t="str">
        <f>IF(A16=0,"",LOOKUP(A16,$E$4:$E$17,$G$4:$G$17))</f>
        <v/>
      </c>
    </row>
    <row r="17" spans="1:5" x14ac:dyDescent="0.25">
      <c r="A17" s="7"/>
      <c r="B17" s="7" t="s">
        <v>75</v>
      </c>
      <c r="C17" s="8"/>
    </row>
    <row r="18" spans="1:5" x14ac:dyDescent="0.25">
      <c r="B18" s="3" t="str">
        <f>IF(A18=0,"",LOOKUP(A18,$D$4:$D$17,$E$4:$E$17))</f>
        <v/>
      </c>
      <c r="C18" s="6" t="str">
        <f>IF(A18=0,"",LOOKUP(A18,$E$4:$E$17,$G$4:$G$17))</f>
        <v/>
      </c>
    </row>
    <row r="19" spans="1:5" x14ac:dyDescent="0.25">
      <c r="C19" s="6"/>
    </row>
    <row r="20" spans="1:5" x14ac:dyDescent="0.25">
      <c r="B20" s="3" t="str">
        <f>IF(A20=0,"",LOOKUP(A20,$D$4:$D$17,$E$4:$E$17))</f>
        <v/>
      </c>
      <c r="C20" s="6" t="str">
        <f>IF(A20=0,"",LOOKUP(A20,$E$4:$E$17,$G$4:$G$17))</f>
        <v/>
      </c>
      <c r="D20" s="7"/>
      <c r="E20" s="7"/>
    </row>
    <row r="21" spans="1:5" x14ac:dyDescent="0.25">
      <c r="A21" s="7"/>
      <c r="B21" s="7" t="s">
        <v>76</v>
      </c>
      <c r="C21" s="9"/>
      <c r="D21" s="7"/>
      <c r="E21" s="7"/>
    </row>
    <row r="22" spans="1:5" x14ac:dyDescent="0.25">
      <c r="A22" s="7"/>
      <c r="B22" s="7"/>
      <c r="C22" s="8"/>
      <c r="E22" s="7"/>
    </row>
    <row r="23" spans="1:5" x14ac:dyDescent="0.25">
      <c r="B23" s="7" t="s">
        <v>77</v>
      </c>
      <c r="C23" s="6"/>
    </row>
    <row r="24" spans="1:5" x14ac:dyDescent="0.25">
      <c r="B24" s="3" t="s">
        <v>78</v>
      </c>
      <c r="C24" s="6">
        <v>-36778</v>
      </c>
    </row>
    <row r="25" spans="1:5" x14ac:dyDescent="0.25">
      <c r="C25" s="6"/>
    </row>
    <row r="26" spans="1:5" x14ac:dyDescent="0.25">
      <c r="C26" s="6"/>
    </row>
    <row r="27" spans="1:5" x14ac:dyDescent="0.25">
      <c r="A27" s="7"/>
      <c r="B27" s="7" t="s">
        <v>79</v>
      </c>
      <c r="C27" s="9"/>
      <c r="D27" s="7"/>
      <c r="E27" s="7"/>
    </row>
    <row r="28" spans="1:5" x14ac:dyDescent="0.25">
      <c r="A28" s="7"/>
      <c r="B28" s="7"/>
      <c r="C28" s="8"/>
      <c r="D28" s="7"/>
      <c r="E28" s="7"/>
    </row>
    <row r="29" spans="1:5" x14ac:dyDescent="0.25">
      <c r="B29" s="7" t="s">
        <v>80</v>
      </c>
      <c r="C29" s="6"/>
      <c r="E29" s="7"/>
    </row>
    <row r="30" spans="1:5" x14ac:dyDescent="0.25">
      <c r="B30" s="3" t="s">
        <v>81</v>
      </c>
      <c r="C30" s="6">
        <v>1021</v>
      </c>
    </row>
    <row r="31" spans="1:5" x14ac:dyDescent="0.25">
      <c r="C31" s="6" t="str">
        <f>IF(A31=0,"",LOOKUP(A31,$E$4:$E$17,$G$4:$G$17))</f>
        <v/>
      </c>
    </row>
    <row r="32" spans="1:5" x14ac:dyDescent="0.25">
      <c r="A32" s="7"/>
      <c r="B32" s="7" t="s">
        <v>82</v>
      </c>
      <c r="C32" s="9"/>
      <c r="D32" s="7"/>
      <c r="E32" s="7"/>
    </row>
    <row r="33" spans="1:5" x14ac:dyDescent="0.25">
      <c r="A33" s="7"/>
      <c r="B33" s="7"/>
      <c r="C33" s="8"/>
      <c r="D33" s="7"/>
      <c r="E33" s="7"/>
    </row>
    <row r="34" spans="1:5" x14ac:dyDescent="0.25">
      <c r="A34" s="7"/>
      <c r="B34" s="7" t="s">
        <v>83</v>
      </c>
      <c r="C34" s="8"/>
      <c r="D34" s="7"/>
      <c r="E34" s="7"/>
    </row>
    <row r="35" spans="1:5" x14ac:dyDescent="0.25">
      <c r="B35" s="3" t="s">
        <v>84</v>
      </c>
      <c r="C35" s="6">
        <v>429709</v>
      </c>
    </row>
    <row r="36" spans="1:5" ht="14.4" thickBot="1" x14ac:dyDescent="0.3">
      <c r="A36" s="7"/>
      <c r="B36" s="7" t="s">
        <v>85</v>
      </c>
      <c r="C36" s="10"/>
      <c r="D36" s="7"/>
      <c r="E36" s="7"/>
    </row>
    <row r="37" spans="1:5" ht="14.4" thickTop="1" x14ac:dyDescent="0.25">
      <c r="B37" s="3" t="s">
        <v>86</v>
      </c>
      <c r="C37" s="6"/>
    </row>
    <row r="38" spans="1:5" x14ac:dyDescent="0.25">
      <c r="B38" s="3" t="s">
        <v>10</v>
      </c>
      <c r="C38" s="6">
        <v>155556</v>
      </c>
    </row>
    <row r="39" spans="1:5" x14ac:dyDescent="0.25">
      <c r="A39" s="6"/>
      <c r="B39" s="3" t="s">
        <v>14</v>
      </c>
      <c r="C39" s="6">
        <v>624577</v>
      </c>
    </row>
    <row r="40" spans="1:5" ht="14.4" thickBot="1" x14ac:dyDescent="0.3">
      <c r="A40" s="7"/>
      <c r="B40" s="7"/>
      <c r="C40" s="10">
        <f>SUM(C38:C39)</f>
        <v>780133</v>
      </c>
      <c r="D40" s="7"/>
      <c r="E40" s="7"/>
    </row>
    <row r="41" spans="1:5" ht="14.4" thickTop="1" x14ac:dyDescent="0.25"/>
  </sheetData>
  <pageMargins left="0.47244094488188981" right="0.47244094488188981" top="0.74803149606299213" bottom="0.39370078740157483" header="0.31496062992125984" footer="0.31496062992125984"/>
  <pageSetup paperSize="9" scale="9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D29"/>
  <sheetViews>
    <sheetView topLeftCell="A16" workbookViewId="0">
      <selection activeCell="C10" sqref="C10"/>
    </sheetView>
  </sheetViews>
  <sheetFormatPr defaultRowHeight="14.4" x14ac:dyDescent="0.3"/>
  <cols>
    <col min="3" max="3" width="41.77734375" customWidth="1"/>
    <col min="4" max="4" width="64.21875" customWidth="1"/>
  </cols>
  <sheetData>
    <row r="1" spans="1:4" x14ac:dyDescent="0.3">
      <c r="A1" s="38" t="s">
        <v>87</v>
      </c>
    </row>
    <row r="3" spans="1:4" x14ac:dyDescent="0.3">
      <c r="A3" s="1" t="s">
        <v>88</v>
      </c>
      <c r="B3" s="1" t="s">
        <v>89</v>
      </c>
      <c r="C3" s="1"/>
      <c r="D3" s="32"/>
    </row>
    <row r="4" spans="1:4" x14ac:dyDescent="0.3">
      <c r="A4" s="1"/>
      <c r="B4" s="33" t="s">
        <v>90</v>
      </c>
      <c r="C4" s="32" t="s">
        <v>91</v>
      </c>
      <c r="D4" s="58" t="s">
        <v>92</v>
      </c>
    </row>
    <row r="5" spans="1:4" x14ac:dyDescent="0.3">
      <c r="A5" s="1"/>
      <c r="B5" s="33" t="s">
        <v>93</v>
      </c>
      <c r="C5" s="32" t="s">
        <v>94</v>
      </c>
      <c r="D5" s="58"/>
    </row>
    <row r="6" spans="1:4" x14ac:dyDescent="0.3">
      <c r="A6" s="1"/>
      <c r="B6" s="33" t="s">
        <v>95</v>
      </c>
      <c r="C6" s="32" t="s">
        <v>96</v>
      </c>
      <c r="D6" s="58"/>
    </row>
    <row r="7" spans="1:4" x14ac:dyDescent="0.3">
      <c r="A7" s="1"/>
      <c r="B7" s="33" t="s">
        <v>97</v>
      </c>
      <c r="C7" s="32" t="s">
        <v>98</v>
      </c>
      <c r="D7" s="58"/>
    </row>
    <row r="8" spans="1:4" x14ac:dyDescent="0.3">
      <c r="A8" s="1"/>
      <c r="B8" s="33" t="s">
        <v>99</v>
      </c>
      <c r="C8" s="32" t="s">
        <v>100</v>
      </c>
      <c r="D8" s="58"/>
    </row>
    <row r="9" spans="1:4" x14ac:dyDescent="0.3">
      <c r="A9" s="1"/>
      <c r="B9" s="39">
        <v>6</v>
      </c>
      <c r="C9" s="32" t="s">
        <v>101</v>
      </c>
      <c r="D9" s="35"/>
    </row>
    <row r="10" spans="1:4" x14ac:dyDescent="0.3">
      <c r="A10" s="1" t="s">
        <v>102</v>
      </c>
      <c r="B10" s="34" t="s">
        <v>103</v>
      </c>
      <c r="C10" s="32"/>
      <c r="D10" s="35"/>
    </row>
    <row r="11" spans="1:4" x14ac:dyDescent="0.3">
      <c r="A11" s="1"/>
      <c r="B11" s="33" t="s">
        <v>104</v>
      </c>
      <c r="C11" s="32" t="s">
        <v>105</v>
      </c>
      <c r="D11" s="58" t="s">
        <v>106</v>
      </c>
    </row>
    <row r="12" spans="1:4" x14ac:dyDescent="0.3">
      <c r="B12" s="33" t="s">
        <v>107</v>
      </c>
      <c r="C12" t="s">
        <v>108</v>
      </c>
      <c r="D12" s="58"/>
    </row>
    <row r="13" spans="1:4" x14ac:dyDescent="0.3">
      <c r="B13" s="33" t="s">
        <v>109</v>
      </c>
      <c r="C13" t="s">
        <v>110</v>
      </c>
      <c r="D13" s="58"/>
    </row>
    <row r="14" spans="1:4" x14ac:dyDescent="0.3">
      <c r="B14" s="39">
        <v>10</v>
      </c>
      <c r="C14" t="s">
        <v>111</v>
      </c>
      <c r="D14" s="58"/>
    </row>
    <row r="15" spans="1:4" x14ac:dyDescent="0.3">
      <c r="A15" s="1" t="s">
        <v>112</v>
      </c>
      <c r="B15" s="34" t="s">
        <v>113</v>
      </c>
      <c r="C15" s="1"/>
      <c r="D15" s="32"/>
    </row>
    <row r="16" spans="1:4" x14ac:dyDescent="0.3">
      <c r="B16" s="36" t="s">
        <v>114</v>
      </c>
      <c r="C16" t="s">
        <v>115</v>
      </c>
      <c r="D16" s="58" t="s">
        <v>116</v>
      </c>
    </row>
    <row r="17" spans="1:4" ht="28.8" x14ac:dyDescent="0.3">
      <c r="B17" s="36" t="s">
        <v>117</v>
      </c>
      <c r="C17" s="57" t="s">
        <v>118</v>
      </c>
      <c r="D17" s="59"/>
    </row>
    <row r="18" spans="1:4" x14ac:dyDescent="0.3">
      <c r="B18" s="36" t="s">
        <v>119</v>
      </c>
      <c r="C18" t="s">
        <v>120</v>
      </c>
      <c r="D18" s="59"/>
    </row>
    <row r="19" spans="1:4" ht="28.8" x14ac:dyDescent="0.3">
      <c r="B19" s="43">
        <v>14</v>
      </c>
      <c r="C19" s="57" t="s">
        <v>121</v>
      </c>
      <c r="D19" s="59"/>
    </row>
    <row r="20" spans="1:4" x14ac:dyDescent="0.3">
      <c r="A20" s="1" t="s">
        <v>122</v>
      </c>
      <c r="B20" s="34" t="s">
        <v>123</v>
      </c>
      <c r="D20" s="60" t="s">
        <v>124</v>
      </c>
    </row>
    <row r="21" spans="1:4" ht="28.8" x14ac:dyDescent="0.3">
      <c r="B21" s="36" t="s">
        <v>125</v>
      </c>
      <c r="C21" s="57" t="s">
        <v>126</v>
      </c>
      <c r="D21" s="61"/>
    </row>
    <row r="22" spans="1:4" x14ac:dyDescent="0.3">
      <c r="B22" s="36" t="s">
        <v>127</v>
      </c>
      <c r="C22" t="s">
        <v>128</v>
      </c>
      <c r="D22" s="61"/>
    </row>
    <row r="23" spans="1:4" ht="28.8" x14ac:dyDescent="0.3">
      <c r="B23" s="43">
        <v>17</v>
      </c>
      <c r="C23" s="57" t="s">
        <v>129</v>
      </c>
      <c r="D23" s="61"/>
    </row>
    <row r="24" spans="1:4" x14ac:dyDescent="0.3">
      <c r="A24" s="1" t="s">
        <v>130</v>
      </c>
      <c r="B24" s="34" t="s">
        <v>131</v>
      </c>
      <c r="C24" s="1"/>
      <c r="D24" s="32"/>
    </row>
    <row r="25" spans="1:4" x14ac:dyDescent="0.3">
      <c r="B25" s="36" t="s">
        <v>132</v>
      </c>
      <c r="C25" t="s">
        <v>133</v>
      </c>
      <c r="D25" s="62" t="s">
        <v>134</v>
      </c>
    </row>
    <row r="26" spans="1:4" ht="15" customHeight="1" x14ac:dyDescent="0.3">
      <c r="B26" s="36" t="s">
        <v>135</v>
      </c>
      <c r="C26" t="s">
        <v>33</v>
      </c>
      <c r="D26" s="62"/>
    </row>
    <row r="27" spans="1:4" x14ac:dyDescent="0.3">
      <c r="B27" s="36" t="s">
        <v>136</v>
      </c>
      <c r="C27" t="s">
        <v>137</v>
      </c>
      <c r="D27" s="62"/>
    </row>
    <row r="28" spans="1:4" x14ac:dyDescent="0.3">
      <c r="B28" s="43">
        <v>21</v>
      </c>
      <c r="C28" t="s">
        <v>138</v>
      </c>
      <c r="D28" s="62"/>
    </row>
    <row r="29" spans="1:4" x14ac:dyDescent="0.3">
      <c r="A29" s="1"/>
      <c r="B29" s="37"/>
      <c r="C29" s="1"/>
      <c r="D29" s="35"/>
    </row>
  </sheetData>
  <mergeCells count="5">
    <mergeCell ref="D4:D8"/>
    <mergeCell ref="D11:D14"/>
    <mergeCell ref="D16:D19"/>
    <mergeCell ref="D20:D23"/>
    <mergeCell ref="D25:D28"/>
  </mergeCells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  <pageSetUpPr fitToPage="1"/>
  </sheetPr>
  <dimension ref="A1:D62"/>
  <sheetViews>
    <sheetView topLeftCell="A10" workbookViewId="0">
      <selection activeCell="D59" sqref="D59"/>
    </sheetView>
  </sheetViews>
  <sheetFormatPr defaultRowHeight="14.4" x14ac:dyDescent="0.3"/>
  <cols>
    <col min="2" max="2" width="9.21875" style="40"/>
    <col min="3" max="3" width="39" style="55" bestFit="1" customWidth="1"/>
    <col min="4" max="4" width="42.21875" style="55" customWidth="1"/>
  </cols>
  <sheetData>
    <row r="1" spans="1:4" x14ac:dyDescent="0.3">
      <c r="A1" s="38" t="s">
        <v>87</v>
      </c>
    </row>
    <row r="3" spans="1:4" x14ac:dyDescent="0.3">
      <c r="A3" s="1" t="s">
        <v>88</v>
      </c>
      <c r="B3" s="41" t="s">
        <v>89</v>
      </c>
      <c r="C3" s="45"/>
      <c r="D3" s="56"/>
    </row>
    <row r="4" spans="1:4" x14ac:dyDescent="0.3">
      <c r="A4" s="1"/>
      <c r="B4" s="39">
        <v>1</v>
      </c>
      <c r="C4" s="64" t="s">
        <v>91</v>
      </c>
      <c r="D4" s="47" t="s">
        <v>139</v>
      </c>
    </row>
    <row r="5" spans="1:4" x14ac:dyDescent="0.3">
      <c r="A5" s="1"/>
      <c r="B5" s="39"/>
      <c r="C5" s="64"/>
      <c r="D5" s="54" t="s">
        <v>140</v>
      </c>
    </row>
    <row r="6" spans="1:4" x14ac:dyDescent="0.3">
      <c r="A6" s="1"/>
      <c r="B6" s="39"/>
      <c r="C6" s="56"/>
      <c r="D6" s="54"/>
    </row>
    <row r="7" spans="1:4" x14ac:dyDescent="0.3">
      <c r="A7" s="1"/>
      <c r="B7" s="39">
        <v>2</v>
      </c>
      <c r="C7" s="64" t="s">
        <v>94</v>
      </c>
      <c r="D7" s="47" t="s">
        <v>141</v>
      </c>
    </row>
    <row r="8" spans="1:4" x14ac:dyDescent="0.3">
      <c r="A8" s="1"/>
      <c r="B8" s="39"/>
      <c r="C8" s="64"/>
      <c r="D8" s="54" t="s">
        <v>140</v>
      </c>
    </row>
    <row r="9" spans="1:4" x14ac:dyDescent="0.3">
      <c r="A9" s="1"/>
      <c r="B9" s="39"/>
      <c r="C9" s="56"/>
      <c r="D9" s="54"/>
    </row>
    <row r="10" spans="1:4" x14ac:dyDescent="0.3">
      <c r="A10" s="1"/>
      <c r="B10" s="39">
        <v>3</v>
      </c>
      <c r="C10" s="64" t="s">
        <v>96</v>
      </c>
      <c r="D10" s="47" t="s">
        <v>142</v>
      </c>
    </row>
    <row r="11" spans="1:4" x14ac:dyDescent="0.3">
      <c r="A11" s="1"/>
      <c r="B11" s="39"/>
      <c r="C11" s="64"/>
      <c r="D11" s="54" t="s">
        <v>140</v>
      </c>
    </row>
    <row r="12" spans="1:4" x14ac:dyDescent="0.3">
      <c r="A12" s="1"/>
      <c r="B12" s="39"/>
      <c r="C12" s="56"/>
      <c r="D12" s="54"/>
    </row>
    <row r="13" spans="1:4" ht="26.4" x14ac:dyDescent="0.3">
      <c r="A13" s="1"/>
      <c r="B13" s="39">
        <v>4</v>
      </c>
      <c r="C13" s="64" t="s">
        <v>98</v>
      </c>
      <c r="D13" s="47" t="s">
        <v>143</v>
      </c>
    </row>
    <row r="14" spans="1:4" x14ac:dyDescent="0.3">
      <c r="A14" s="1"/>
      <c r="B14" s="39"/>
      <c r="C14" s="64"/>
      <c r="D14" s="54" t="s">
        <v>140</v>
      </c>
    </row>
    <row r="15" spans="1:4" x14ac:dyDescent="0.3">
      <c r="A15" s="1"/>
      <c r="B15" s="39"/>
      <c r="C15" s="56"/>
      <c r="D15" s="54"/>
    </row>
    <row r="16" spans="1:4" x14ac:dyDescent="0.3">
      <c r="A16" s="1"/>
      <c r="B16" s="39">
        <v>5</v>
      </c>
      <c r="C16" s="64" t="s">
        <v>100</v>
      </c>
      <c r="D16" s="47" t="s">
        <v>144</v>
      </c>
    </row>
    <row r="17" spans="1:4" x14ac:dyDescent="0.3">
      <c r="A17" s="1"/>
      <c r="B17" s="39"/>
      <c r="C17" s="64"/>
      <c r="D17" s="54" t="s">
        <v>133</v>
      </c>
    </row>
    <row r="18" spans="1:4" x14ac:dyDescent="0.3">
      <c r="A18" s="1"/>
      <c r="B18" s="39"/>
      <c r="C18" s="56"/>
      <c r="D18" s="54"/>
    </row>
    <row r="19" spans="1:4" x14ac:dyDescent="0.3">
      <c r="A19" s="1"/>
      <c r="B19" s="39">
        <v>6</v>
      </c>
      <c r="C19" s="64" t="s">
        <v>101</v>
      </c>
      <c r="D19" s="47" t="s">
        <v>145</v>
      </c>
    </row>
    <row r="20" spans="1:4" x14ac:dyDescent="0.3">
      <c r="A20" s="1"/>
      <c r="B20" s="39"/>
      <c r="C20" s="64"/>
      <c r="D20" s="54" t="s">
        <v>133</v>
      </c>
    </row>
    <row r="21" spans="1:4" x14ac:dyDescent="0.3">
      <c r="A21" s="1" t="s">
        <v>102</v>
      </c>
      <c r="B21" s="42" t="s">
        <v>103</v>
      </c>
      <c r="C21" s="56"/>
      <c r="D21" s="54"/>
    </row>
    <row r="22" spans="1:4" x14ac:dyDescent="0.3">
      <c r="A22" s="1"/>
      <c r="B22" s="39">
        <v>7</v>
      </c>
      <c r="C22" s="64" t="s">
        <v>105</v>
      </c>
      <c r="D22" s="47" t="s">
        <v>146</v>
      </c>
    </row>
    <row r="23" spans="1:4" x14ac:dyDescent="0.3">
      <c r="A23" s="1"/>
      <c r="B23" s="39"/>
      <c r="C23" s="64"/>
      <c r="D23" s="54" t="s">
        <v>147</v>
      </c>
    </row>
    <row r="24" spans="1:4" x14ac:dyDescent="0.3">
      <c r="A24" s="1"/>
      <c r="B24" s="39"/>
      <c r="C24" s="56"/>
      <c r="D24" s="54"/>
    </row>
    <row r="25" spans="1:4" x14ac:dyDescent="0.3">
      <c r="B25" s="39">
        <v>8</v>
      </c>
      <c r="C25" s="65" t="s">
        <v>108</v>
      </c>
      <c r="D25" s="47" t="s">
        <v>148</v>
      </c>
    </row>
    <row r="26" spans="1:4" x14ac:dyDescent="0.3">
      <c r="B26" s="39"/>
      <c r="C26" s="65"/>
      <c r="D26" s="54" t="s">
        <v>149</v>
      </c>
    </row>
    <row r="27" spans="1:4" x14ac:dyDescent="0.3">
      <c r="B27" s="39"/>
      <c r="D27" s="54"/>
    </row>
    <row r="28" spans="1:4" x14ac:dyDescent="0.3">
      <c r="B28" s="39">
        <v>9</v>
      </c>
      <c r="C28" s="65" t="s">
        <v>110</v>
      </c>
      <c r="D28" s="47" t="s">
        <v>148</v>
      </c>
    </row>
    <row r="29" spans="1:4" x14ac:dyDescent="0.3">
      <c r="B29" s="39"/>
      <c r="C29" s="65"/>
      <c r="D29" s="54" t="s">
        <v>150</v>
      </c>
    </row>
    <row r="30" spans="1:4" x14ac:dyDescent="0.3">
      <c r="B30" s="39"/>
      <c r="C30" s="49"/>
      <c r="D30" s="54"/>
    </row>
    <row r="31" spans="1:4" x14ac:dyDescent="0.3">
      <c r="B31" s="39">
        <v>10</v>
      </c>
      <c r="C31" s="65" t="s">
        <v>111</v>
      </c>
      <c r="D31" s="47" t="s">
        <v>148</v>
      </c>
    </row>
    <row r="32" spans="1:4" x14ac:dyDescent="0.3">
      <c r="B32" s="39"/>
      <c r="C32" s="65"/>
      <c r="D32" s="54" t="s">
        <v>151</v>
      </c>
    </row>
    <row r="33" spans="1:4" x14ac:dyDescent="0.3">
      <c r="A33" s="1" t="s">
        <v>112</v>
      </c>
      <c r="B33" s="42" t="s">
        <v>113</v>
      </c>
      <c r="C33" s="45"/>
      <c r="D33" s="56"/>
    </row>
    <row r="34" spans="1:4" x14ac:dyDescent="0.3">
      <c r="B34" s="43">
        <v>11</v>
      </c>
      <c r="C34" s="65" t="s">
        <v>115</v>
      </c>
      <c r="D34" s="47" t="s">
        <v>152</v>
      </c>
    </row>
    <row r="35" spans="1:4" x14ac:dyDescent="0.3">
      <c r="B35" s="43"/>
      <c r="C35" s="65"/>
      <c r="D35" s="54" t="s">
        <v>153</v>
      </c>
    </row>
    <row r="36" spans="1:4" x14ac:dyDescent="0.3">
      <c r="B36" s="43"/>
      <c r="D36" s="54"/>
    </row>
    <row r="37" spans="1:4" x14ac:dyDescent="0.3">
      <c r="B37" s="43">
        <v>12</v>
      </c>
      <c r="C37" s="63" t="s">
        <v>118</v>
      </c>
      <c r="D37" s="48" t="s">
        <v>152</v>
      </c>
    </row>
    <row r="38" spans="1:4" x14ac:dyDescent="0.3">
      <c r="B38" s="43"/>
      <c r="C38" s="63"/>
      <c r="D38" s="56" t="s">
        <v>154</v>
      </c>
    </row>
    <row r="39" spans="1:4" x14ac:dyDescent="0.3">
      <c r="B39" s="43"/>
      <c r="D39" s="56"/>
    </row>
    <row r="40" spans="1:4" x14ac:dyDescent="0.3">
      <c r="B40" s="43">
        <v>13</v>
      </c>
      <c r="C40" s="65" t="s">
        <v>120</v>
      </c>
      <c r="D40" s="48" t="s">
        <v>152</v>
      </c>
    </row>
    <row r="41" spans="1:4" x14ac:dyDescent="0.3">
      <c r="B41" s="43"/>
      <c r="C41" s="65"/>
      <c r="D41" s="56" t="s">
        <v>33</v>
      </c>
    </row>
    <row r="42" spans="1:4" x14ac:dyDescent="0.3">
      <c r="B42" s="43"/>
      <c r="D42" s="56"/>
    </row>
    <row r="43" spans="1:4" x14ac:dyDescent="0.3">
      <c r="B43" s="43">
        <v>14</v>
      </c>
      <c r="C43" s="63" t="s">
        <v>155</v>
      </c>
      <c r="D43" s="48" t="s">
        <v>156</v>
      </c>
    </row>
    <row r="44" spans="1:4" x14ac:dyDescent="0.3">
      <c r="B44" s="43"/>
      <c r="C44" s="63"/>
      <c r="D44" s="56" t="s">
        <v>157</v>
      </c>
    </row>
    <row r="45" spans="1:4" x14ac:dyDescent="0.3">
      <c r="A45" s="1" t="s">
        <v>122</v>
      </c>
      <c r="B45" s="42" t="s">
        <v>123</v>
      </c>
      <c r="D45" s="46"/>
    </row>
    <row r="46" spans="1:4" x14ac:dyDescent="0.3">
      <c r="B46" s="43">
        <v>15</v>
      </c>
      <c r="C46" s="63" t="s">
        <v>126</v>
      </c>
      <c r="D46" s="48" t="s">
        <v>157</v>
      </c>
    </row>
    <row r="47" spans="1:4" x14ac:dyDescent="0.3">
      <c r="B47" s="43"/>
      <c r="C47" s="63"/>
      <c r="D47" s="56" t="s">
        <v>158</v>
      </c>
    </row>
    <row r="48" spans="1:4" x14ac:dyDescent="0.3">
      <c r="B48" s="43"/>
      <c r="D48" s="56"/>
    </row>
    <row r="49" spans="1:4" x14ac:dyDescent="0.3">
      <c r="B49" s="43">
        <v>16</v>
      </c>
      <c r="C49" s="65" t="s">
        <v>128</v>
      </c>
      <c r="D49" s="48" t="s">
        <v>158</v>
      </c>
    </row>
    <row r="50" spans="1:4" x14ac:dyDescent="0.3">
      <c r="B50" s="43"/>
      <c r="C50" s="65"/>
      <c r="D50" s="56" t="s">
        <v>145</v>
      </c>
    </row>
    <row r="51" spans="1:4" x14ac:dyDescent="0.3">
      <c r="B51" s="43"/>
      <c r="D51" s="56"/>
    </row>
    <row r="52" spans="1:4" x14ac:dyDescent="0.3">
      <c r="B52" s="43">
        <v>17</v>
      </c>
      <c r="C52" s="63" t="s">
        <v>129</v>
      </c>
      <c r="D52" s="48" t="s">
        <v>157</v>
      </c>
    </row>
    <row r="53" spans="1:4" x14ac:dyDescent="0.3">
      <c r="B53" s="43"/>
      <c r="C53" s="63"/>
      <c r="D53" s="56" t="s">
        <v>145</v>
      </c>
    </row>
    <row r="54" spans="1:4" x14ac:dyDescent="0.3">
      <c r="A54" s="1" t="s">
        <v>130</v>
      </c>
      <c r="B54" s="42" t="s">
        <v>131</v>
      </c>
      <c r="C54" s="45"/>
      <c r="D54" s="56"/>
    </row>
    <row r="55" spans="1:4" x14ac:dyDescent="0.3">
      <c r="B55" s="43">
        <v>18</v>
      </c>
      <c r="C55" s="65" t="s">
        <v>133</v>
      </c>
      <c r="D55" s="54"/>
    </row>
    <row r="56" spans="1:4" x14ac:dyDescent="0.3">
      <c r="B56" s="43"/>
      <c r="C56" s="65"/>
      <c r="D56" s="54"/>
    </row>
    <row r="57" spans="1:4" ht="15" customHeight="1" x14ac:dyDescent="0.3">
      <c r="B57" s="43">
        <v>19</v>
      </c>
      <c r="C57" s="65" t="s">
        <v>33</v>
      </c>
      <c r="D57" s="54"/>
    </row>
    <row r="58" spans="1:4" ht="15" customHeight="1" x14ac:dyDescent="0.3">
      <c r="B58" s="43"/>
      <c r="C58" s="65"/>
      <c r="D58" s="54"/>
    </row>
    <row r="59" spans="1:4" x14ac:dyDescent="0.3">
      <c r="B59" s="43">
        <v>20</v>
      </c>
      <c r="C59" s="65" t="s">
        <v>137</v>
      </c>
      <c r="D59" s="54"/>
    </row>
    <row r="60" spans="1:4" x14ac:dyDescent="0.3">
      <c r="B60" s="43"/>
      <c r="C60" s="65"/>
      <c r="D60" s="54"/>
    </row>
    <row r="61" spans="1:4" x14ac:dyDescent="0.3">
      <c r="B61" s="43">
        <v>21</v>
      </c>
      <c r="C61" s="65" t="s">
        <v>138</v>
      </c>
      <c r="D61" s="47" t="s">
        <v>159</v>
      </c>
    </row>
    <row r="62" spans="1:4" x14ac:dyDescent="0.3">
      <c r="A62" s="1"/>
      <c r="B62" s="44"/>
      <c r="C62" s="65"/>
      <c r="D62" s="54" t="s">
        <v>151</v>
      </c>
    </row>
  </sheetData>
  <mergeCells count="21">
    <mergeCell ref="C57:C58"/>
    <mergeCell ref="C59:C60"/>
    <mergeCell ref="C61:C62"/>
    <mergeCell ref="C40:C41"/>
    <mergeCell ref="C43:C44"/>
    <mergeCell ref="C46:C47"/>
    <mergeCell ref="C49:C50"/>
    <mergeCell ref="C52:C53"/>
    <mergeCell ref="C55:C56"/>
    <mergeCell ref="C37:C38"/>
    <mergeCell ref="C4:C5"/>
    <mergeCell ref="C7:C8"/>
    <mergeCell ref="C10:C11"/>
    <mergeCell ref="C13:C14"/>
    <mergeCell ref="C16:C17"/>
    <mergeCell ref="C19:C20"/>
    <mergeCell ref="C22:C23"/>
    <mergeCell ref="C25:C26"/>
    <mergeCell ref="C28:C29"/>
    <mergeCell ref="C31:C32"/>
    <mergeCell ref="C34:C35"/>
  </mergeCells>
  <pageMargins left="0.35433070866141736" right="0.59055118110236227" top="0.43307086614173229" bottom="0.23622047244094491" header="0.31496062992125984" footer="0.15748031496062992"/>
  <pageSetup paperSize="9" scale="8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Exercise 1</vt:lpstr>
      <vt:lpstr>Exercise 2</vt:lpstr>
      <vt:lpstr>Exercise 3</vt:lpstr>
      <vt:lpstr>Key ratios</vt:lpstr>
      <vt:lpstr>Formulas</vt:lpstr>
    </vt:vector>
  </TitlesOfParts>
  <Manager/>
  <Company>KPMG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sinyeeteo</dc:creator>
  <cp:keywords/>
  <dc:description/>
  <cp:lastModifiedBy>Hu, Shirley (SG/PTR)</cp:lastModifiedBy>
  <cp:revision/>
  <dcterms:created xsi:type="dcterms:W3CDTF">2010-10-19T05:46:27Z</dcterms:created>
  <dcterms:modified xsi:type="dcterms:W3CDTF">2023-10-25T07:24:02Z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